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Видеоэкраны!$A$1:$V$2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4" l="1"/>
  <c r="T6" i="4" s="1"/>
  <c r="U6" i="4" s="1"/>
  <c r="R5" i="4"/>
  <c r="T5" i="4" s="1"/>
  <c r="U5" i="4" s="1"/>
  <c r="R4" i="4"/>
  <c r="T4" i="4" s="1"/>
  <c r="U4" i="4" s="1"/>
  <c r="R3" i="4"/>
  <c r="T3" i="4" s="1"/>
  <c r="U3" i="4" s="1"/>
  <c r="R2" i="4"/>
  <c r="T2" i="4" l="1"/>
  <c r="U2" i="4" s="1"/>
</calcChain>
</file>

<file path=xl/sharedStrings.xml><?xml version="1.0" encoding="utf-8"?>
<sst xmlns="http://schemas.openxmlformats.org/spreadsheetml/2006/main" count="87" uniqueCount="50">
  <si>
    <t>Город</t>
  </si>
  <si>
    <t>Адрес</t>
  </si>
  <si>
    <t>Сторона</t>
  </si>
  <si>
    <t>Свет</t>
  </si>
  <si>
    <t>Вид конструкции</t>
  </si>
  <si>
    <t>Период, дней</t>
  </si>
  <si>
    <t>Код</t>
  </si>
  <si>
    <t>А</t>
  </si>
  <si>
    <t>Фото</t>
  </si>
  <si>
    <t>Карта</t>
  </si>
  <si>
    <t>Формат, м.</t>
  </si>
  <si>
    <t>Ролик, сек.</t>
  </si>
  <si>
    <t>Координаты</t>
  </si>
  <si>
    <t>Локация</t>
  </si>
  <si>
    <t>Ссылка</t>
  </si>
  <si>
    <t>Место размещения конструкции</t>
  </si>
  <si>
    <t xml:space="preserve">Москва </t>
  </si>
  <si>
    <t>Теннисный клуб</t>
  </si>
  <si>
    <t>Название клуба</t>
  </si>
  <si>
    <t>Видеоэкран</t>
  </si>
  <si>
    <t>Академия Александра Островского</t>
  </si>
  <si>
    <t>Дворец Тенниса Лужники</t>
  </si>
  <si>
    <t>Jet Arena</t>
  </si>
  <si>
    <t>МО, Химки, ул. Юннатов, 1а</t>
  </si>
  <si>
    <t>Лужнецкая набережная, д. 24, стр. 4</t>
  </si>
  <si>
    <t>МО, д. Воронино, Осенний бульвар, д.11</t>
  </si>
  <si>
    <t xml:space="preserve"> На судейских вышках на 7 хард кортах</t>
  </si>
  <si>
    <t>Кантина, ресепшн, зона у кофе поинта, 4 тренажерных зала, зона ожидания, лаунж зона</t>
  </si>
  <si>
    <t>Максимальное количество видеоэкранов</t>
  </si>
  <si>
    <t>Выбранное количество видеоэкранов</t>
  </si>
  <si>
    <t>1,21х0,68</t>
  </si>
  <si>
    <t xml:space="preserve"> 29,12х4,68/36,40 х 4,68</t>
  </si>
  <si>
    <t xml:space="preserve"> Межэтажные видеоэкраны</t>
  </si>
  <si>
    <t>По территории дворца</t>
  </si>
  <si>
    <t xml:space="preserve">В зоне ресепшн </t>
  </si>
  <si>
    <t>1,23х0,72/0,25х0,15</t>
  </si>
  <si>
    <t>Нет</t>
  </si>
  <si>
    <t>МТКВ-1</t>
  </si>
  <si>
    <t>МТКВ-2</t>
  </si>
  <si>
    <t>МТКВ-3</t>
  </si>
  <si>
    <t>МТКВ-4</t>
  </si>
  <si>
    <t>МТКВ-5</t>
  </si>
  <si>
    <t>55.895297, 37.458991</t>
  </si>
  <si>
    <t>55.712837, 37.564221</t>
  </si>
  <si>
    <t>55.784610, 37.004232</t>
  </si>
  <si>
    <t>Выходов в час на одном видеоэкране</t>
  </si>
  <si>
    <t>Выходов в сутки на  одном видеоэкране</t>
  </si>
  <si>
    <t>Выходов за период на одном видеоэкране</t>
  </si>
  <si>
    <t>Блок, сек.</t>
  </si>
  <si>
    <t xml:space="preserve">Стоимость за период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</si>
</sst>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0"/>
      <color theme="10"/>
      <name val="Arial Cyr"/>
      <family val="2"/>
      <charset val="204"/>
    </font>
    <font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vQqXTTBPl95iog" TargetMode="External"/><Relationship Id="rId3" Type="http://schemas.openxmlformats.org/officeDocument/2006/relationships/hyperlink" Target="https://yandex.ru/maps/-/CHGXaBJc" TargetMode="External"/><Relationship Id="rId7" Type="http://schemas.openxmlformats.org/officeDocument/2006/relationships/hyperlink" Target="https://disk.yandex.ru/d/B3-U5KlhWY7QYw" TargetMode="External"/><Relationship Id="rId2" Type="http://schemas.openxmlformats.org/officeDocument/2006/relationships/hyperlink" Target="https://yandex.ru/maps/-/CHGXaUN-" TargetMode="External"/><Relationship Id="rId1" Type="http://schemas.openxmlformats.org/officeDocument/2006/relationships/hyperlink" Target="https://yandex.ru/maps/-/CHGXaIPV" TargetMode="External"/><Relationship Id="rId6" Type="http://schemas.openxmlformats.org/officeDocument/2006/relationships/hyperlink" Target="https://disk.yandex.ru/d/vsijmEPKQh9aOA" TargetMode="External"/><Relationship Id="rId5" Type="http://schemas.openxmlformats.org/officeDocument/2006/relationships/hyperlink" Target="https://disk.yandex.ru/d/84hrmc-v_2XAlA" TargetMode="External"/><Relationship Id="rId4" Type="http://schemas.openxmlformats.org/officeDocument/2006/relationships/hyperlink" Target="https://disk.yandex.ru/d/f7zKfIGVEfcuyw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workbookViewId="0">
      <selection activeCell="D4" sqref="D4"/>
    </sheetView>
  </sheetViews>
  <sheetFormatPr defaultRowHeight="12.75" x14ac:dyDescent="0.25"/>
  <cols>
    <col min="1" max="1" width="19.85546875" style="1" customWidth="1"/>
    <col min="2" max="2" width="21.85546875" style="1" customWidth="1"/>
    <col min="3" max="3" width="27.140625" style="1" customWidth="1"/>
    <col min="4" max="4" width="25.28515625" style="1" customWidth="1"/>
    <col min="5" max="5" width="17.42578125" style="1" customWidth="1"/>
    <col min="6" max="7" width="25.28515625" style="1" customWidth="1"/>
    <col min="8" max="8" width="14" style="1" customWidth="1"/>
    <col min="9" max="9" width="19.85546875" style="1" customWidth="1"/>
    <col min="10" max="10" width="15.42578125" style="1" customWidth="1"/>
    <col min="11" max="11" width="17" style="1" customWidth="1"/>
    <col min="12" max="12" width="17.7109375" style="1" customWidth="1"/>
    <col min="13" max="13" width="23.5703125" style="1" customWidth="1"/>
    <col min="14" max="14" width="27.140625" style="1" customWidth="1"/>
    <col min="15" max="15" width="15.42578125" style="1" customWidth="1"/>
    <col min="16" max="16" width="19" style="1" customWidth="1"/>
    <col min="17" max="17" width="20.42578125" style="1" customWidth="1"/>
    <col min="18" max="18" width="24" style="1" customWidth="1"/>
    <col min="19" max="19" width="18.28515625" style="1" customWidth="1"/>
    <col min="20" max="20" width="22.140625" style="1" customWidth="1"/>
    <col min="21" max="21" width="23.5703125" style="3" customWidth="1"/>
    <col min="22" max="22" width="20.7109375" style="3" customWidth="1"/>
    <col min="23" max="16384" width="9.140625" style="1"/>
  </cols>
  <sheetData>
    <row r="1" spans="1:22" s="2" customFormat="1" ht="25.5" x14ac:dyDescent="0.25">
      <c r="A1" s="5" t="s">
        <v>0</v>
      </c>
      <c r="B1" s="5" t="s">
        <v>13</v>
      </c>
      <c r="C1" s="5" t="s">
        <v>18</v>
      </c>
      <c r="D1" s="5" t="s">
        <v>1</v>
      </c>
      <c r="E1" s="5" t="s">
        <v>9</v>
      </c>
      <c r="F1" s="5" t="s">
        <v>4</v>
      </c>
      <c r="G1" s="5" t="s">
        <v>15</v>
      </c>
      <c r="H1" s="5" t="s">
        <v>8</v>
      </c>
      <c r="I1" s="5" t="s">
        <v>10</v>
      </c>
      <c r="J1" s="5" t="s">
        <v>2</v>
      </c>
      <c r="K1" s="5" t="s">
        <v>3</v>
      </c>
      <c r="L1" s="5" t="s">
        <v>6</v>
      </c>
      <c r="M1" s="5" t="s">
        <v>28</v>
      </c>
      <c r="N1" s="5" t="s">
        <v>29</v>
      </c>
      <c r="O1" s="5" t="s">
        <v>48</v>
      </c>
      <c r="P1" s="5" t="s">
        <v>11</v>
      </c>
      <c r="Q1" s="5" t="s">
        <v>45</v>
      </c>
      <c r="R1" s="5" t="s">
        <v>46</v>
      </c>
      <c r="S1" s="5" t="s">
        <v>5</v>
      </c>
      <c r="T1" s="5" t="s">
        <v>47</v>
      </c>
      <c r="U1" s="5" t="s">
        <v>49</v>
      </c>
      <c r="V1" s="5" t="s">
        <v>12</v>
      </c>
    </row>
    <row r="2" spans="1:22" ht="25.5" x14ac:dyDescent="0.25">
      <c r="A2" s="6" t="s">
        <v>16</v>
      </c>
      <c r="B2" s="6" t="s">
        <v>17</v>
      </c>
      <c r="C2" s="7" t="s">
        <v>20</v>
      </c>
      <c r="D2" s="7" t="s">
        <v>23</v>
      </c>
      <c r="E2" s="8" t="s">
        <v>14</v>
      </c>
      <c r="F2" s="6" t="s">
        <v>19</v>
      </c>
      <c r="G2" s="9" t="s">
        <v>26</v>
      </c>
      <c r="H2" s="10" t="s">
        <v>8</v>
      </c>
      <c r="I2" s="11" t="s">
        <v>30</v>
      </c>
      <c r="J2" s="6" t="s">
        <v>7</v>
      </c>
      <c r="K2" s="6" t="s">
        <v>36</v>
      </c>
      <c r="L2" s="6" t="s">
        <v>37</v>
      </c>
      <c r="M2" s="7">
        <v>7</v>
      </c>
      <c r="N2" s="11">
        <v>1</v>
      </c>
      <c r="O2" s="11">
        <v>1800</v>
      </c>
      <c r="P2" s="11">
        <v>30</v>
      </c>
      <c r="Q2" s="11">
        <v>2</v>
      </c>
      <c r="R2" s="11">
        <f>12*Q2</f>
        <v>24</v>
      </c>
      <c r="S2" s="11">
        <v>30</v>
      </c>
      <c r="T2" s="11">
        <f>S2*R2</f>
        <v>720</v>
      </c>
      <c r="U2" s="4">
        <f>(10*T2)*P2*N2</f>
        <v>216000</v>
      </c>
      <c r="V2" s="7" t="s">
        <v>42</v>
      </c>
    </row>
    <row r="3" spans="1:22" ht="51" x14ac:dyDescent="0.25">
      <c r="A3" s="6" t="s">
        <v>16</v>
      </c>
      <c r="B3" s="6" t="s">
        <v>17</v>
      </c>
      <c r="C3" s="7" t="s">
        <v>20</v>
      </c>
      <c r="D3" s="7" t="s">
        <v>23</v>
      </c>
      <c r="E3" s="8" t="s">
        <v>14</v>
      </c>
      <c r="F3" s="6" t="s">
        <v>19</v>
      </c>
      <c r="G3" s="9" t="s">
        <v>27</v>
      </c>
      <c r="H3" s="10" t="s">
        <v>8</v>
      </c>
      <c r="I3" s="11" t="s">
        <v>30</v>
      </c>
      <c r="J3" s="6" t="s">
        <v>7</v>
      </c>
      <c r="K3" s="6" t="s">
        <v>36</v>
      </c>
      <c r="L3" s="6" t="s">
        <v>38</v>
      </c>
      <c r="M3" s="7">
        <v>9</v>
      </c>
      <c r="N3" s="11">
        <v>1</v>
      </c>
      <c r="O3" s="11">
        <v>1800</v>
      </c>
      <c r="P3" s="11">
        <v>30</v>
      </c>
      <c r="Q3" s="11">
        <v>2</v>
      </c>
      <c r="R3" s="11">
        <f>12*Q3</f>
        <v>24</v>
      </c>
      <c r="S3" s="11">
        <v>30</v>
      </c>
      <c r="T3" s="11">
        <f>S3*R3</f>
        <v>720</v>
      </c>
      <c r="U3" s="4">
        <f t="shared" ref="U3" si="0">(10*T3)*P3*N3</f>
        <v>216000</v>
      </c>
      <c r="V3" s="7" t="s">
        <v>42</v>
      </c>
    </row>
    <row r="4" spans="1:22" ht="25.5" x14ac:dyDescent="0.25">
      <c r="A4" s="6" t="s">
        <v>16</v>
      </c>
      <c r="B4" s="6" t="s">
        <v>17</v>
      </c>
      <c r="C4" s="7" t="s">
        <v>21</v>
      </c>
      <c r="D4" s="7" t="s">
        <v>24</v>
      </c>
      <c r="E4" s="8" t="s">
        <v>14</v>
      </c>
      <c r="F4" s="6" t="s">
        <v>19</v>
      </c>
      <c r="G4" s="6" t="s">
        <v>32</v>
      </c>
      <c r="H4" s="10" t="s">
        <v>8</v>
      </c>
      <c r="I4" s="7" t="s">
        <v>31</v>
      </c>
      <c r="J4" s="6" t="s">
        <v>7</v>
      </c>
      <c r="K4" s="6" t="s">
        <v>36</v>
      </c>
      <c r="L4" s="6" t="s">
        <v>39</v>
      </c>
      <c r="M4" s="7">
        <v>3</v>
      </c>
      <c r="N4" s="11">
        <v>1</v>
      </c>
      <c r="O4" s="11">
        <v>300</v>
      </c>
      <c r="P4" s="11">
        <v>15</v>
      </c>
      <c r="Q4" s="11">
        <v>12</v>
      </c>
      <c r="R4" s="11">
        <f>16*Q4</f>
        <v>192</v>
      </c>
      <c r="S4" s="11">
        <v>30</v>
      </c>
      <c r="T4" s="11">
        <f t="shared" ref="T4:T5" si="1">S4*R4</f>
        <v>5760</v>
      </c>
      <c r="U4" s="4">
        <f>(8.1*T4)*P4*N4</f>
        <v>699840</v>
      </c>
      <c r="V4" s="12" t="s">
        <v>43</v>
      </c>
    </row>
    <row r="5" spans="1:22" ht="25.5" x14ac:dyDescent="0.25">
      <c r="A5" s="6" t="s">
        <v>16</v>
      </c>
      <c r="B5" s="6" t="s">
        <v>17</v>
      </c>
      <c r="C5" s="7" t="s">
        <v>21</v>
      </c>
      <c r="D5" s="7" t="s">
        <v>24</v>
      </c>
      <c r="E5" s="8" t="s">
        <v>14</v>
      </c>
      <c r="F5" s="6" t="s">
        <v>19</v>
      </c>
      <c r="G5" s="6" t="s">
        <v>33</v>
      </c>
      <c r="H5" s="10" t="s">
        <v>8</v>
      </c>
      <c r="I5" s="11" t="s">
        <v>30</v>
      </c>
      <c r="J5" s="6" t="s">
        <v>7</v>
      </c>
      <c r="K5" s="6" t="s">
        <v>36</v>
      </c>
      <c r="L5" s="6" t="s">
        <v>40</v>
      </c>
      <c r="M5" s="7">
        <v>79</v>
      </c>
      <c r="N5" s="11">
        <v>1</v>
      </c>
      <c r="O5" s="11">
        <v>300</v>
      </c>
      <c r="P5" s="11">
        <v>15</v>
      </c>
      <c r="Q5" s="11">
        <v>12</v>
      </c>
      <c r="R5" s="11">
        <f>16*Q5</f>
        <v>192</v>
      </c>
      <c r="S5" s="11">
        <v>30</v>
      </c>
      <c r="T5" s="11">
        <f t="shared" si="1"/>
        <v>5760</v>
      </c>
      <c r="U5" s="4">
        <f>(5.7*T5)*P5*N5</f>
        <v>492480</v>
      </c>
      <c r="V5" s="12" t="s">
        <v>43</v>
      </c>
    </row>
    <row r="6" spans="1:22" ht="25.5" x14ac:dyDescent="0.25">
      <c r="A6" s="6" t="s">
        <v>16</v>
      </c>
      <c r="B6" s="6" t="s">
        <v>17</v>
      </c>
      <c r="C6" s="7" t="s">
        <v>22</v>
      </c>
      <c r="D6" s="7" t="s">
        <v>25</v>
      </c>
      <c r="E6" s="8" t="s">
        <v>14</v>
      </c>
      <c r="F6" s="6" t="s">
        <v>19</v>
      </c>
      <c r="G6" s="7" t="s">
        <v>34</v>
      </c>
      <c r="H6" s="10" t="s">
        <v>8</v>
      </c>
      <c r="I6" s="6" t="s">
        <v>35</v>
      </c>
      <c r="J6" s="6" t="s">
        <v>7</v>
      </c>
      <c r="K6" s="6" t="s">
        <v>36</v>
      </c>
      <c r="L6" s="6" t="s">
        <v>41</v>
      </c>
      <c r="M6" s="6">
        <v>4</v>
      </c>
      <c r="N6" s="6">
        <v>1</v>
      </c>
      <c r="O6" s="6">
        <v>300</v>
      </c>
      <c r="P6" s="11">
        <v>30</v>
      </c>
      <c r="Q6" s="11">
        <v>12</v>
      </c>
      <c r="R6" s="11">
        <f>12*Q6</f>
        <v>144</v>
      </c>
      <c r="S6" s="11">
        <v>30</v>
      </c>
      <c r="T6" s="11">
        <f t="shared" ref="T6" si="2">S6*R6</f>
        <v>4320</v>
      </c>
      <c r="U6" s="4">
        <f>(3*T6)*P6*N6</f>
        <v>388800</v>
      </c>
      <c r="V6" s="6" t="s">
        <v>44</v>
      </c>
    </row>
  </sheetData>
  <autoFilter ref="A1:V2"/>
  <hyperlinks>
    <hyperlink ref="E2:E3" r:id="rId1" display="Ссылка"/>
    <hyperlink ref="E4:E5" r:id="rId2" display="Ссылка"/>
    <hyperlink ref="E6" r:id="rId3"/>
    <hyperlink ref="H2" r:id="rId4"/>
    <hyperlink ref="H3" r:id="rId5"/>
    <hyperlink ref="H4" r:id="rId6"/>
    <hyperlink ref="H5" r:id="rId7"/>
    <hyperlink ref="H6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2025-11-30T18:40:57Z</dcterms:modified>
</cp:coreProperties>
</file>