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Q19" i="1" s="1"/>
  <c r="R19" i="1" s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2" i="1" l="1"/>
  <c r="Q2" i="1" l="1"/>
  <c r="R2" i="1" s="1"/>
</calcChain>
</file>

<file path=xl/sharedStrings.xml><?xml version="1.0" encoding="utf-8"?>
<sst xmlns="http://schemas.openxmlformats.org/spreadsheetml/2006/main" count="254" uniqueCount="75">
  <si>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</si>
  <si>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</si>
  <si>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</si>
  <si>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</si>
  <si>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</si>
  <si>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</si>
  <si>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</si>
  <si>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</si>
  <si>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Блок, сек</t>
  </si>
  <si>
    <t>Ролик, сек.</t>
  </si>
  <si>
    <t>Период, дней</t>
  </si>
  <si>
    <t>Аренда</t>
  </si>
  <si>
    <t>Звук</t>
  </si>
  <si>
    <t>Координаты</t>
  </si>
  <si>
    <t>Ссылка</t>
  </si>
  <si>
    <t>Видео</t>
  </si>
  <si>
    <t>Без звука</t>
  </si>
  <si>
    <t>Локация</t>
  </si>
  <si>
    <t>Место установки</t>
  </si>
  <si>
    <t>Сторона</t>
  </si>
  <si>
    <t>А</t>
  </si>
  <si>
    <t>Монитор</t>
  </si>
  <si>
    <t>1,9х1</t>
  </si>
  <si>
    <t>Выходов за период, на 1 мониторе</t>
  </si>
  <si>
    <t>Выходов в день, на 1 мониторе</t>
  </si>
  <si>
    <t xml:space="preserve"> Выходов в час, на 1 мониторе</t>
  </si>
  <si>
    <t>Зал</t>
  </si>
  <si>
    <t>Osteria Di Campanga</t>
  </si>
  <si>
    <t>Палаццо Дукале</t>
  </si>
  <si>
    <t>Подмосковные вечера</t>
  </si>
  <si>
    <t>Ткемали / Tataev Family</t>
  </si>
  <si>
    <t>ТЦ Лабиринт</t>
  </si>
  <si>
    <t>GOODMAN</t>
  </si>
  <si>
    <t>La Maree</t>
  </si>
  <si>
    <t>Гранд Урюк / Березка</t>
  </si>
  <si>
    <t>Марио / Жуковка</t>
  </si>
  <si>
    <t>Тесто / КП Вешки</t>
  </si>
  <si>
    <t>Шале Березка</t>
  </si>
  <si>
    <t>Кадриль / Tataev Family</t>
  </si>
  <si>
    <t>МО, Рублёво-Успенское ш, дер. Жуковка, д. 74</t>
  </si>
  <si>
    <t>Тверской б-р, д. 3</t>
  </si>
  <si>
    <t>МО, д. Жуковка, Рублево-Успенское ш., д. 205</t>
  </si>
  <si>
    <t>ул. Пушечная, д. 7/5, стр. 2</t>
  </si>
  <si>
    <t>Новая площадь, д. 8, стр. 2</t>
  </si>
  <si>
    <t>д Жуковка, ул. Жемчужная, 57</t>
  </si>
  <si>
    <t>Ленинский пр-т, д. 57</t>
  </si>
  <si>
    <t>Павелецкая пл., д. 2, стр. 1</t>
  </si>
  <si>
    <t>Охотный ряд, д. 2, ТГ «Модный сезон»</t>
  </si>
  <si>
    <t>Кировоградская ул., д. 13А, ТРЦ Columbus</t>
  </si>
  <si>
    <t>Болотниковская ул., д. 12</t>
  </si>
  <si>
    <t>Рогожский вал, д. 5, стр. 1</t>
  </si>
  <si>
    <t>Пресненская наб., д. 8, стр. 1, Башня Город Столиц</t>
  </si>
  <si>
    <t>МО, Рублево-успенское ш., д. Жуковка, д. 54Б</t>
  </si>
  <si>
    <t>МО, Заводская ул., 10, посёлок Вёшки</t>
  </si>
  <si>
    <t>МО, 11-й км Рублево-Успенского ш., стр. 100, д. Усово</t>
  </si>
  <si>
    <t>ул. Пушечная, д. 7/5</t>
  </si>
  <si>
    <t>Москва</t>
  </si>
  <si>
    <t>15</t>
  </si>
  <si>
    <t>55.736889, 37.248223</t>
  </si>
  <si>
    <t>55.736636, 37.247421</t>
  </si>
  <si>
    <t>55.706573, 37.562442</t>
  </si>
  <si>
    <t>55.737124, 37.635913</t>
  </si>
  <si>
    <t>55.762243, 37.618747</t>
  </si>
  <si>
    <t>55.621755, 37.607074</t>
  </si>
  <si>
    <t>55.657015, 37.607787</t>
  </si>
  <si>
    <t>55.744348, 37.679606</t>
  </si>
  <si>
    <t>55.747115, 37.539087</t>
  </si>
  <si>
    <t>55.735941, 37.246380</t>
  </si>
  <si>
    <t>55.926030, 37.605786</t>
  </si>
  <si>
    <t>55.731085, 37.217562</t>
  </si>
  <si>
    <t>55.761183, 37.622594</t>
  </si>
  <si>
    <t>55.758088, 37.626681</t>
  </si>
  <si>
    <t>55.760905, 37.622881</t>
  </si>
  <si>
    <t>55.738373, 37.242023</t>
  </si>
  <si>
    <t>55.758357, 37.598052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</si>
</sst>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Protection="0"/>
    <xf numFmtId="0" fontId="10" fillId="0" borderId="0" applyNumberFormat="0" applyFill="0" applyBorder="0" applyProtection="0"/>
    <xf numFmtId="0" fontId="1" fillId="0" borderId="0"/>
    <xf numFmtId="0" fontId="1" fillId="0" borderId="0"/>
    <xf numFmtId="3" fontId="11" fillId="0" borderId="0">
      <alignment horizontal="center"/>
    </xf>
    <xf numFmtId="3" fontId="11" fillId="0" borderId="0">
      <alignment horizontal="center"/>
    </xf>
  </cellStyleXfs>
  <cellXfs count="1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9">
    <cellStyle name="Гиперссылка" xfId="1" builtinId="8"/>
    <cellStyle name="Гиперссылка 2" xfId="4"/>
    <cellStyle name="Гиперссылка 3" xfId="3"/>
    <cellStyle name="Обычный" xfId="0" builtinId="0"/>
    <cellStyle name="Обычный 2" xfId="5"/>
    <cellStyle name="Обычный 3" xfId="6"/>
    <cellStyle name="Обычный 4" xfId="7"/>
    <cellStyle name="Обычный 5" xfId="8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xEA8iI" TargetMode="External"/><Relationship Id="rId13" Type="http://schemas.openxmlformats.org/officeDocument/2006/relationships/hyperlink" Target="https://yandex.ru/maps/-/CHxEEUp6" TargetMode="External"/><Relationship Id="rId18" Type="http://schemas.openxmlformats.org/officeDocument/2006/relationships/hyperlink" Target="https://yandex.ru/maps/-/CHxEE6lE" TargetMode="External"/><Relationship Id="rId3" Type="http://schemas.openxmlformats.org/officeDocument/2006/relationships/hyperlink" Target="https://yandex.ru/maps/-/CHxEAN09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HxEASlO" TargetMode="External"/><Relationship Id="rId12" Type="http://schemas.openxmlformats.org/officeDocument/2006/relationships/hyperlink" Target="https://yandex.ru/maps/-/CHxEEE7x" TargetMode="External"/><Relationship Id="rId17" Type="http://schemas.openxmlformats.org/officeDocument/2006/relationships/hyperlink" Target="https://yandex.ru/maps/-/CHxEEZ79" TargetMode="External"/><Relationship Id="rId2" Type="http://schemas.openxmlformats.org/officeDocument/2006/relationships/hyperlink" Target="https://yandex.ru/maps/-/CHxEAN09" TargetMode="External"/><Relationship Id="rId16" Type="http://schemas.openxmlformats.org/officeDocument/2006/relationships/hyperlink" Target="https://yandex.ru/maps/-/CHxEERPc" TargetMode="External"/><Relationship Id="rId20" Type="http://schemas.openxmlformats.org/officeDocument/2006/relationships/hyperlink" Target="https://disk.yandex.com.am/d/1z_ULxGc4HMGeQ" TargetMode="External"/><Relationship Id="rId1" Type="http://schemas.openxmlformats.org/officeDocument/2006/relationships/hyperlink" Target="https://yandex.ru/maps/-/CHxEAB6Q" TargetMode="External"/><Relationship Id="rId6" Type="http://schemas.openxmlformats.org/officeDocument/2006/relationships/hyperlink" Target="https://yandex.ru/maps/-/CHxEAO4K" TargetMode="External"/><Relationship Id="rId11" Type="http://schemas.openxmlformats.org/officeDocument/2006/relationships/hyperlink" Target="https://yandex.ru/maps/-/CHxEA-~Y" TargetMode="External"/><Relationship Id="rId5" Type="http://schemas.openxmlformats.org/officeDocument/2006/relationships/hyperlink" Target="https://yandex.ru/maps/-/CHxEACPg" TargetMode="External"/><Relationship Id="rId15" Type="http://schemas.openxmlformats.org/officeDocument/2006/relationships/hyperlink" Target="https://yandex.ru/maps/-/CHxEEJ2Z" TargetMode="External"/><Relationship Id="rId10" Type="http://schemas.openxmlformats.org/officeDocument/2006/relationships/hyperlink" Target="https://yandex.ru/maps/-/CHxEAX3t" TargetMode="External"/><Relationship Id="rId19" Type="http://schemas.openxmlformats.org/officeDocument/2006/relationships/hyperlink" Target="https://disk.yandex.com.am/d/1z_ULxGc4HMGeQ" TargetMode="External"/><Relationship Id="rId4" Type="http://schemas.openxmlformats.org/officeDocument/2006/relationships/hyperlink" Target="https://yandex.ru/maps/-/CHxEA650" TargetMode="External"/><Relationship Id="rId9" Type="http://schemas.openxmlformats.org/officeDocument/2006/relationships/hyperlink" Target="https://yandex.ru/maps/-/CHxEAH5F" TargetMode="External"/><Relationship Id="rId14" Type="http://schemas.openxmlformats.org/officeDocument/2006/relationships/hyperlink" Target="https://yandex.ru/maps/-/CHxEEB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9.85546875" style="2" customWidth="1"/>
    <col min="2" max="2" width="25.5703125" style="2" customWidth="1"/>
    <col min="3" max="3" width="26.5703125" style="2" customWidth="1"/>
    <col min="4" max="4" width="15" style="2" customWidth="1"/>
    <col min="5" max="5" width="20.5703125" style="2" customWidth="1"/>
    <col min="6" max="6" width="19.28515625" style="2" customWidth="1"/>
    <col min="7" max="7" width="15.42578125" style="2" customWidth="1"/>
    <col min="8" max="8" width="15.7109375" style="2" customWidth="1"/>
    <col min="9" max="10" width="17.85546875" style="2" customWidth="1"/>
    <col min="11" max="11" width="17.140625" style="2" customWidth="1"/>
    <col min="12" max="12" width="17.85546875" style="2" customWidth="1"/>
    <col min="13" max="13" width="19.140625" style="2" customWidth="1"/>
    <col min="14" max="14" width="19.28515625" style="2" customWidth="1"/>
    <col min="15" max="15" width="21.42578125" style="2" customWidth="1"/>
    <col min="16" max="16" width="21.5703125" style="2" customWidth="1"/>
    <col min="17" max="17" width="21.140625" style="2" customWidth="1"/>
    <col min="18" max="18" width="19" style="2" customWidth="1"/>
    <col min="19" max="19" width="25.28515625" style="2" customWidth="1"/>
    <col min="20" max="20" width="21" style="2" customWidth="1"/>
    <col min="21" max="16384" width="9.140625" style="2"/>
  </cols>
  <sheetData>
    <row r="1" spans="1:20" s="1" customFormat="1" ht="39" customHeight="1" x14ac:dyDescent="0.25">
      <c r="A1" s="5" t="s">
        <v>0</v>
      </c>
      <c r="B1" s="5" t="s">
        <v>17</v>
      </c>
      <c r="C1" s="5" t="s">
        <v>2</v>
      </c>
      <c r="D1" s="5" t="s">
        <v>4</v>
      </c>
      <c r="E1" s="5" t="s">
        <v>1</v>
      </c>
      <c r="F1" s="5" t="s">
        <v>18</v>
      </c>
      <c r="G1" s="5" t="s">
        <v>3</v>
      </c>
      <c r="H1" s="5" t="s">
        <v>5</v>
      </c>
      <c r="I1" s="5" t="s">
        <v>6</v>
      </c>
      <c r="J1" s="5" t="s">
        <v>19</v>
      </c>
      <c r="K1" s="5" t="s">
        <v>7</v>
      </c>
      <c r="L1" s="5" t="s">
        <v>8</v>
      </c>
      <c r="M1" s="5" t="s">
        <v>9</v>
      </c>
      <c r="N1" s="5" t="s">
        <v>25</v>
      </c>
      <c r="O1" s="5" t="s">
        <v>24</v>
      </c>
      <c r="P1" s="5" t="s">
        <v>10</v>
      </c>
      <c r="Q1" s="5" t="s">
        <v>23</v>
      </c>
      <c r="R1" s="5" t="s">
        <v>11</v>
      </c>
      <c r="S1" s="5" t="s">
        <v>13</v>
      </c>
      <c r="T1" s="5" t="s">
        <v>12</v>
      </c>
    </row>
    <row r="2" spans="1:20" ht="25.5" x14ac:dyDescent="0.25">
      <c r="A2" s="3" t="s">
        <v>56</v>
      </c>
      <c r="B2" s="6" t="s">
        <v>27</v>
      </c>
      <c r="C2" s="7" t="s">
        <v>39</v>
      </c>
      <c r="D2" s="8" t="s">
        <v>14</v>
      </c>
      <c r="E2" s="3" t="s">
        <v>21</v>
      </c>
      <c r="F2" s="3" t="s">
        <v>26</v>
      </c>
      <c r="G2" s="8" t="s">
        <v>14</v>
      </c>
      <c r="H2" s="7">
        <v>4</v>
      </c>
      <c r="I2" s="9" t="s">
        <v>22</v>
      </c>
      <c r="J2" s="10" t="s">
        <v>20</v>
      </c>
      <c r="K2" s="3" t="s">
        <v>15</v>
      </c>
      <c r="L2" s="10">
        <v>300</v>
      </c>
      <c r="M2" s="7" t="s">
        <v>57</v>
      </c>
      <c r="N2" s="3">
        <v>4</v>
      </c>
      <c r="O2" s="3">
        <f>12*N2</f>
        <v>48</v>
      </c>
      <c r="P2" s="11">
        <v>7</v>
      </c>
      <c r="Q2" s="3">
        <f t="shared" ref="Q2" si="0">P2*O2</f>
        <v>336</v>
      </c>
      <c r="R2" s="4">
        <f>5*M2*Q2</f>
        <v>25200</v>
      </c>
      <c r="S2" s="7" t="s">
        <v>58</v>
      </c>
      <c r="T2" s="3" t="s">
        <v>16</v>
      </c>
    </row>
    <row r="3" spans="1:20" x14ac:dyDescent="0.25">
      <c r="A3" s="3" t="s">
        <v>56</v>
      </c>
      <c r="B3" s="6" t="s">
        <v>28</v>
      </c>
      <c r="C3" s="7" t="s">
        <v>40</v>
      </c>
      <c r="D3" s="8" t="s">
        <v>14</v>
      </c>
      <c r="E3" s="3" t="s">
        <v>21</v>
      </c>
      <c r="F3" s="3" t="s">
        <v>26</v>
      </c>
      <c r="G3" s="8" t="s">
        <v>14</v>
      </c>
      <c r="H3" s="7">
        <v>1</v>
      </c>
      <c r="I3" s="9" t="s">
        <v>22</v>
      </c>
      <c r="J3" s="10" t="s">
        <v>20</v>
      </c>
      <c r="K3" s="3" t="s">
        <v>15</v>
      </c>
      <c r="L3" s="10">
        <v>300</v>
      </c>
      <c r="M3" s="7" t="s">
        <v>57</v>
      </c>
      <c r="N3" s="3">
        <v>4</v>
      </c>
      <c r="O3" s="3">
        <f t="shared" ref="O3:O18" si="1">12*N3</f>
        <v>48</v>
      </c>
      <c r="P3" s="11">
        <v>7</v>
      </c>
      <c r="Q3" s="3">
        <f t="shared" ref="Q3:Q19" si="2">P3*O3</f>
        <v>336</v>
      </c>
      <c r="R3" s="4">
        <f>8*M3*Q3</f>
        <v>40320</v>
      </c>
      <c r="S3" s="7" t="s">
        <v>74</v>
      </c>
      <c r="T3" s="3" t="s">
        <v>16</v>
      </c>
    </row>
    <row r="4" spans="1:20" ht="25.5" x14ac:dyDescent="0.25">
      <c r="A4" s="3" t="s">
        <v>56</v>
      </c>
      <c r="B4" s="6" t="s">
        <v>29</v>
      </c>
      <c r="C4" s="7" t="s">
        <v>41</v>
      </c>
      <c r="D4" s="8" t="s">
        <v>14</v>
      </c>
      <c r="E4" s="3" t="s">
        <v>21</v>
      </c>
      <c r="F4" s="3" t="s">
        <v>26</v>
      </c>
      <c r="G4" s="8" t="s">
        <v>14</v>
      </c>
      <c r="H4" s="7">
        <v>1</v>
      </c>
      <c r="I4" s="9" t="s">
        <v>22</v>
      </c>
      <c r="J4" s="10" t="s">
        <v>20</v>
      </c>
      <c r="K4" s="3" t="s">
        <v>15</v>
      </c>
      <c r="L4" s="10">
        <v>300</v>
      </c>
      <c r="M4" s="7" t="s">
        <v>57</v>
      </c>
      <c r="N4" s="3">
        <v>4</v>
      </c>
      <c r="O4" s="3">
        <f t="shared" si="1"/>
        <v>48</v>
      </c>
      <c r="P4" s="11">
        <v>7</v>
      </c>
      <c r="Q4" s="3">
        <f t="shared" si="2"/>
        <v>336</v>
      </c>
      <c r="R4" s="4">
        <f>1.8*M4*Q4</f>
        <v>9072</v>
      </c>
      <c r="S4" s="7" t="s">
        <v>73</v>
      </c>
      <c r="T4" s="3" t="s">
        <v>16</v>
      </c>
    </row>
    <row r="5" spans="1:20" x14ac:dyDescent="0.25">
      <c r="A5" s="3" t="s">
        <v>56</v>
      </c>
      <c r="B5" s="6" t="s">
        <v>30</v>
      </c>
      <c r="C5" s="7" t="s">
        <v>42</v>
      </c>
      <c r="D5" s="8" t="s">
        <v>14</v>
      </c>
      <c r="E5" s="3" t="s">
        <v>21</v>
      </c>
      <c r="F5" s="3" t="s">
        <v>26</v>
      </c>
      <c r="G5" s="8" t="s">
        <v>14</v>
      </c>
      <c r="H5" s="7">
        <v>2</v>
      </c>
      <c r="I5" s="9" t="s">
        <v>22</v>
      </c>
      <c r="J5" s="10" t="s">
        <v>20</v>
      </c>
      <c r="K5" s="3" t="s">
        <v>15</v>
      </c>
      <c r="L5" s="10">
        <v>300</v>
      </c>
      <c r="M5" s="7" t="s">
        <v>57</v>
      </c>
      <c r="N5" s="3">
        <v>4</v>
      </c>
      <c r="O5" s="3">
        <f t="shared" si="1"/>
        <v>48</v>
      </c>
      <c r="P5" s="11">
        <v>7</v>
      </c>
      <c r="Q5" s="3">
        <f t="shared" si="2"/>
        <v>336</v>
      </c>
      <c r="R5" s="4">
        <f>3.3*M5*Q5</f>
        <v>16632</v>
      </c>
      <c r="S5" s="7" t="s">
        <v>72</v>
      </c>
      <c r="T5" s="3" t="s">
        <v>16</v>
      </c>
    </row>
    <row r="6" spans="1:20" x14ac:dyDescent="0.25">
      <c r="A6" s="3" t="s">
        <v>56</v>
      </c>
      <c r="B6" s="6" t="s">
        <v>30</v>
      </c>
      <c r="C6" s="7" t="s">
        <v>43</v>
      </c>
      <c r="D6" s="8" t="s">
        <v>14</v>
      </c>
      <c r="E6" s="3" t="s">
        <v>21</v>
      </c>
      <c r="F6" s="3" t="s">
        <v>26</v>
      </c>
      <c r="G6" s="8" t="s">
        <v>14</v>
      </c>
      <c r="H6" s="7">
        <v>3</v>
      </c>
      <c r="I6" s="9" t="s">
        <v>22</v>
      </c>
      <c r="J6" s="10" t="s">
        <v>20</v>
      </c>
      <c r="K6" s="3" t="s">
        <v>15</v>
      </c>
      <c r="L6" s="10">
        <v>300</v>
      </c>
      <c r="M6" s="7" t="s">
        <v>57</v>
      </c>
      <c r="N6" s="3">
        <v>4</v>
      </c>
      <c r="O6" s="3">
        <f t="shared" si="1"/>
        <v>48</v>
      </c>
      <c r="P6" s="11">
        <v>7</v>
      </c>
      <c r="Q6" s="3">
        <f t="shared" si="2"/>
        <v>336</v>
      </c>
      <c r="R6" s="4">
        <f>4.6*M6*Q6</f>
        <v>23184</v>
      </c>
      <c r="S6" s="7" t="s">
        <v>71</v>
      </c>
      <c r="T6" s="3" t="s">
        <v>16</v>
      </c>
    </row>
    <row r="7" spans="1:20" x14ac:dyDescent="0.25">
      <c r="A7" s="3" t="s">
        <v>56</v>
      </c>
      <c r="B7" s="6" t="s">
        <v>31</v>
      </c>
      <c r="C7" s="7" t="s">
        <v>44</v>
      </c>
      <c r="D7" s="8" t="s">
        <v>14</v>
      </c>
      <c r="E7" s="3" t="s">
        <v>21</v>
      </c>
      <c r="F7" s="3" t="s">
        <v>26</v>
      </c>
      <c r="G7" s="8" t="s">
        <v>14</v>
      </c>
      <c r="H7" s="7">
        <v>2</v>
      </c>
      <c r="I7" s="9" t="s">
        <v>22</v>
      </c>
      <c r="J7" s="10" t="s">
        <v>20</v>
      </c>
      <c r="K7" s="3" t="s">
        <v>15</v>
      </c>
      <c r="L7" s="10">
        <v>300</v>
      </c>
      <c r="M7" s="7" t="s">
        <v>57</v>
      </c>
      <c r="N7" s="3">
        <v>4</v>
      </c>
      <c r="O7" s="3">
        <f t="shared" si="1"/>
        <v>48</v>
      </c>
      <c r="P7" s="11">
        <v>7</v>
      </c>
      <c r="Q7" s="3">
        <f t="shared" si="2"/>
        <v>336</v>
      </c>
      <c r="R7" s="4">
        <f>5.2*M7*Q7</f>
        <v>26208</v>
      </c>
      <c r="S7" s="7" t="s">
        <v>59</v>
      </c>
      <c r="T7" s="3" t="s">
        <v>16</v>
      </c>
    </row>
    <row r="8" spans="1:20" x14ac:dyDescent="0.25">
      <c r="A8" s="3" t="s">
        <v>56</v>
      </c>
      <c r="B8" s="6" t="s">
        <v>31</v>
      </c>
      <c r="C8" s="7" t="s">
        <v>44</v>
      </c>
      <c r="D8" s="8" t="s">
        <v>14</v>
      </c>
      <c r="E8" s="3" t="s">
        <v>21</v>
      </c>
      <c r="F8" s="3" t="s">
        <v>26</v>
      </c>
      <c r="G8" s="8" t="s">
        <v>14</v>
      </c>
      <c r="H8" s="7">
        <v>1</v>
      </c>
      <c r="I8" s="9" t="s">
        <v>22</v>
      </c>
      <c r="J8" s="10" t="s">
        <v>20</v>
      </c>
      <c r="K8" s="3" t="s">
        <v>15</v>
      </c>
      <c r="L8" s="10">
        <v>300</v>
      </c>
      <c r="M8" s="7" t="s">
        <v>57</v>
      </c>
      <c r="N8" s="3">
        <v>4</v>
      </c>
      <c r="O8" s="3">
        <f t="shared" si="1"/>
        <v>48</v>
      </c>
      <c r="P8" s="11">
        <v>7</v>
      </c>
      <c r="Q8" s="3">
        <f t="shared" si="2"/>
        <v>336</v>
      </c>
      <c r="R8" s="4">
        <f>6.4*M8*Q8</f>
        <v>32256</v>
      </c>
      <c r="S8" s="7" t="s">
        <v>59</v>
      </c>
      <c r="T8" s="3" t="s">
        <v>16</v>
      </c>
    </row>
    <row r="9" spans="1:20" x14ac:dyDescent="0.25">
      <c r="A9" s="3" t="s">
        <v>56</v>
      </c>
      <c r="B9" s="6" t="s">
        <v>32</v>
      </c>
      <c r="C9" s="7" t="s">
        <v>45</v>
      </c>
      <c r="D9" s="8" t="s">
        <v>14</v>
      </c>
      <c r="E9" s="3" t="s">
        <v>21</v>
      </c>
      <c r="F9" s="3" t="s">
        <v>26</v>
      </c>
      <c r="G9" s="8" t="s">
        <v>14</v>
      </c>
      <c r="H9" s="7">
        <v>3</v>
      </c>
      <c r="I9" s="9" t="s">
        <v>22</v>
      </c>
      <c r="J9" s="10" t="s">
        <v>20</v>
      </c>
      <c r="K9" s="3" t="s">
        <v>15</v>
      </c>
      <c r="L9" s="10">
        <v>300</v>
      </c>
      <c r="M9" s="7" t="s">
        <v>57</v>
      </c>
      <c r="N9" s="3">
        <v>4</v>
      </c>
      <c r="O9" s="3">
        <f t="shared" si="1"/>
        <v>48</v>
      </c>
      <c r="P9" s="11">
        <v>7</v>
      </c>
      <c r="Q9" s="3">
        <f t="shared" si="2"/>
        <v>336</v>
      </c>
      <c r="R9" s="4">
        <f>4.5*M9*Q9</f>
        <v>22680</v>
      </c>
      <c r="S9" s="7" t="s">
        <v>60</v>
      </c>
      <c r="T9" s="3" t="s">
        <v>16</v>
      </c>
    </row>
    <row r="10" spans="1:20" x14ac:dyDescent="0.25">
      <c r="A10" s="3" t="s">
        <v>56</v>
      </c>
      <c r="B10" s="6" t="s">
        <v>32</v>
      </c>
      <c r="C10" s="7" t="s">
        <v>46</v>
      </c>
      <c r="D10" s="8" t="s">
        <v>14</v>
      </c>
      <c r="E10" s="3" t="s">
        <v>21</v>
      </c>
      <c r="F10" s="3" t="s">
        <v>26</v>
      </c>
      <c r="G10" s="8" t="s">
        <v>14</v>
      </c>
      <c r="H10" s="7">
        <v>5</v>
      </c>
      <c r="I10" s="9" t="s">
        <v>22</v>
      </c>
      <c r="J10" s="10" t="s">
        <v>20</v>
      </c>
      <c r="K10" s="3" t="s">
        <v>15</v>
      </c>
      <c r="L10" s="10">
        <v>300</v>
      </c>
      <c r="M10" s="7" t="s">
        <v>57</v>
      </c>
      <c r="N10" s="3">
        <v>4</v>
      </c>
      <c r="O10" s="3">
        <f t="shared" si="1"/>
        <v>48</v>
      </c>
      <c r="P10" s="11">
        <v>7</v>
      </c>
      <c r="Q10" s="3">
        <f t="shared" si="2"/>
        <v>336</v>
      </c>
      <c r="R10" s="4">
        <f t="shared" ref="R10:R12" si="3">4.5*M10*Q10</f>
        <v>22680</v>
      </c>
      <c r="S10" s="7" t="s">
        <v>61</v>
      </c>
      <c r="T10" s="3" t="s">
        <v>16</v>
      </c>
    </row>
    <row r="11" spans="1:20" ht="25.5" x14ac:dyDescent="0.25">
      <c r="A11" s="3" t="s">
        <v>56</v>
      </c>
      <c r="B11" s="6" t="s">
        <v>32</v>
      </c>
      <c r="C11" s="7" t="s">
        <v>47</v>
      </c>
      <c r="D11" s="8" t="s">
        <v>14</v>
      </c>
      <c r="E11" s="3" t="s">
        <v>21</v>
      </c>
      <c r="F11" s="3" t="s">
        <v>26</v>
      </c>
      <c r="G11" s="8" t="s">
        <v>14</v>
      </c>
      <c r="H11" s="7">
        <v>12</v>
      </c>
      <c r="I11" s="9" t="s">
        <v>22</v>
      </c>
      <c r="J11" s="10" t="s">
        <v>20</v>
      </c>
      <c r="K11" s="3" t="s">
        <v>15</v>
      </c>
      <c r="L11" s="10">
        <v>300</v>
      </c>
      <c r="M11" s="7" t="s">
        <v>57</v>
      </c>
      <c r="N11" s="3">
        <v>4</v>
      </c>
      <c r="O11" s="3">
        <f t="shared" si="1"/>
        <v>48</v>
      </c>
      <c r="P11" s="11">
        <v>7</v>
      </c>
      <c r="Q11" s="3">
        <f t="shared" si="2"/>
        <v>336</v>
      </c>
      <c r="R11" s="4">
        <f t="shared" si="3"/>
        <v>22680</v>
      </c>
      <c r="S11" s="7" t="s">
        <v>62</v>
      </c>
      <c r="T11" s="3" t="s">
        <v>16</v>
      </c>
    </row>
    <row r="12" spans="1:20" ht="25.5" x14ac:dyDescent="0.25">
      <c r="A12" s="3" t="s">
        <v>56</v>
      </c>
      <c r="B12" s="6" t="s">
        <v>32</v>
      </c>
      <c r="C12" s="7" t="s">
        <v>48</v>
      </c>
      <c r="D12" s="8" t="s">
        <v>14</v>
      </c>
      <c r="E12" s="3" t="s">
        <v>21</v>
      </c>
      <c r="F12" s="3" t="s">
        <v>26</v>
      </c>
      <c r="G12" s="8" t="s">
        <v>14</v>
      </c>
      <c r="H12" s="7">
        <v>2</v>
      </c>
      <c r="I12" s="9" t="s">
        <v>22</v>
      </c>
      <c r="J12" s="10" t="s">
        <v>20</v>
      </c>
      <c r="K12" s="3" t="s">
        <v>15</v>
      </c>
      <c r="L12" s="10">
        <v>300</v>
      </c>
      <c r="M12" s="7" t="s">
        <v>57</v>
      </c>
      <c r="N12" s="3">
        <v>4</v>
      </c>
      <c r="O12" s="3">
        <f t="shared" si="1"/>
        <v>48</v>
      </c>
      <c r="P12" s="11">
        <v>7</v>
      </c>
      <c r="Q12" s="3">
        <f t="shared" si="2"/>
        <v>336</v>
      </c>
      <c r="R12" s="4">
        <f t="shared" si="3"/>
        <v>22680</v>
      </c>
      <c r="S12" s="7" t="s">
        <v>63</v>
      </c>
      <c r="T12" s="3" t="s">
        <v>16</v>
      </c>
    </row>
    <row r="13" spans="1:20" x14ac:dyDescent="0.25">
      <c r="A13" s="3" t="s">
        <v>56</v>
      </c>
      <c r="B13" s="6" t="s">
        <v>33</v>
      </c>
      <c r="C13" s="7" t="s">
        <v>49</v>
      </c>
      <c r="D13" s="8" t="s">
        <v>14</v>
      </c>
      <c r="E13" s="3" t="s">
        <v>21</v>
      </c>
      <c r="F13" s="3" t="s">
        <v>26</v>
      </c>
      <c r="G13" s="8" t="s">
        <v>14</v>
      </c>
      <c r="H13" s="7">
        <v>1</v>
      </c>
      <c r="I13" s="9" t="s">
        <v>22</v>
      </c>
      <c r="J13" s="10" t="s">
        <v>20</v>
      </c>
      <c r="K13" s="3" t="s">
        <v>15</v>
      </c>
      <c r="L13" s="10">
        <v>300</v>
      </c>
      <c r="M13" s="7" t="s">
        <v>57</v>
      </c>
      <c r="N13" s="3">
        <v>4</v>
      </c>
      <c r="O13" s="3">
        <f t="shared" si="1"/>
        <v>48</v>
      </c>
      <c r="P13" s="11">
        <v>7</v>
      </c>
      <c r="Q13" s="3">
        <f t="shared" si="2"/>
        <v>336</v>
      </c>
      <c r="R13" s="4">
        <f>5.5*M13*Q13</f>
        <v>27720</v>
      </c>
      <c r="S13" s="7" t="s">
        <v>64</v>
      </c>
      <c r="T13" s="3" t="s">
        <v>16</v>
      </c>
    </row>
    <row r="14" spans="1:20" x14ac:dyDescent="0.25">
      <c r="A14" s="3" t="s">
        <v>56</v>
      </c>
      <c r="B14" s="6" t="s">
        <v>33</v>
      </c>
      <c r="C14" s="7" t="s">
        <v>50</v>
      </c>
      <c r="D14" s="8" t="s">
        <v>14</v>
      </c>
      <c r="E14" s="3" t="s">
        <v>21</v>
      </c>
      <c r="F14" s="3" t="s">
        <v>26</v>
      </c>
      <c r="G14" s="8" t="s">
        <v>14</v>
      </c>
      <c r="H14" s="7">
        <v>1</v>
      </c>
      <c r="I14" s="9" t="s">
        <v>22</v>
      </c>
      <c r="J14" s="10" t="s">
        <v>20</v>
      </c>
      <c r="K14" s="3" t="s">
        <v>15</v>
      </c>
      <c r="L14" s="10">
        <v>300</v>
      </c>
      <c r="M14" s="7" t="s">
        <v>57</v>
      </c>
      <c r="N14" s="3">
        <v>4</v>
      </c>
      <c r="O14" s="3">
        <f t="shared" si="1"/>
        <v>48</v>
      </c>
      <c r="P14" s="11">
        <v>7</v>
      </c>
      <c r="Q14" s="3">
        <f t="shared" si="2"/>
        <v>336</v>
      </c>
      <c r="R14" s="4">
        <f>5.5*M14*Q14</f>
        <v>27720</v>
      </c>
      <c r="S14" s="7" t="s">
        <v>65</v>
      </c>
      <c r="T14" s="3" t="s">
        <v>16</v>
      </c>
    </row>
    <row r="15" spans="1:20" ht="25.5" x14ac:dyDescent="0.25">
      <c r="A15" s="3" t="s">
        <v>56</v>
      </c>
      <c r="B15" s="6" t="s">
        <v>34</v>
      </c>
      <c r="C15" s="7" t="s">
        <v>51</v>
      </c>
      <c r="D15" s="8" t="s">
        <v>14</v>
      </c>
      <c r="E15" s="3" t="s">
        <v>21</v>
      </c>
      <c r="F15" s="3" t="s">
        <v>26</v>
      </c>
      <c r="G15" s="8" t="s">
        <v>14</v>
      </c>
      <c r="H15" s="7">
        <v>1</v>
      </c>
      <c r="I15" s="9" t="s">
        <v>22</v>
      </c>
      <c r="J15" s="10" t="s">
        <v>20</v>
      </c>
      <c r="K15" s="3" t="s">
        <v>15</v>
      </c>
      <c r="L15" s="10">
        <v>300</v>
      </c>
      <c r="M15" s="7" t="s">
        <v>57</v>
      </c>
      <c r="N15" s="3">
        <v>4</v>
      </c>
      <c r="O15" s="3">
        <f t="shared" si="1"/>
        <v>48</v>
      </c>
      <c r="P15" s="11">
        <v>7</v>
      </c>
      <c r="Q15" s="3">
        <f t="shared" si="2"/>
        <v>336</v>
      </c>
      <c r="R15" s="4">
        <f t="shared" ref="R15" si="4">1.5*M15*Q15</f>
        <v>7560</v>
      </c>
      <c r="S15" s="7" t="s">
        <v>66</v>
      </c>
      <c r="T15" s="3" t="s">
        <v>16</v>
      </c>
    </row>
    <row r="16" spans="1:20" ht="25.5" x14ac:dyDescent="0.25">
      <c r="A16" s="3" t="s">
        <v>56</v>
      </c>
      <c r="B16" s="6" t="s">
        <v>35</v>
      </c>
      <c r="C16" s="7" t="s">
        <v>52</v>
      </c>
      <c r="D16" s="8" t="s">
        <v>14</v>
      </c>
      <c r="E16" s="3" t="s">
        <v>21</v>
      </c>
      <c r="F16" s="3" t="s">
        <v>26</v>
      </c>
      <c r="G16" s="8" t="s">
        <v>14</v>
      </c>
      <c r="H16" s="7">
        <v>1</v>
      </c>
      <c r="I16" s="9" t="s">
        <v>22</v>
      </c>
      <c r="J16" s="10" t="s">
        <v>20</v>
      </c>
      <c r="K16" s="3" t="s">
        <v>15</v>
      </c>
      <c r="L16" s="10">
        <v>300</v>
      </c>
      <c r="M16" s="7" t="s">
        <v>57</v>
      </c>
      <c r="N16" s="3">
        <v>4</v>
      </c>
      <c r="O16" s="3">
        <f t="shared" si="1"/>
        <v>48</v>
      </c>
      <c r="P16" s="11">
        <v>7</v>
      </c>
      <c r="Q16" s="3">
        <f t="shared" si="2"/>
        <v>336</v>
      </c>
      <c r="R16" s="4">
        <f>5.5*M16*Q16</f>
        <v>27720</v>
      </c>
      <c r="S16" s="7" t="s">
        <v>67</v>
      </c>
      <c r="T16" s="3" t="s">
        <v>16</v>
      </c>
    </row>
    <row r="17" spans="1:20" ht="25.5" x14ac:dyDescent="0.25">
      <c r="A17" s="3" t="s">
        <v>56</v>
      </c>
      <c r="B17" s="6" t="s">
        <v>36</v>
      </c>
      <c r="C17" s="7" t="s">
        <v>53</v>
      </c>
      <c r="D17" s="8" t="s">
        <v>14</v>
      </c>
      <c r="E17" s="3" t="s">
        <v>21</v>
      </c>
      <c r="F17" s="3" t="s">
        <v>26</v>
      </c>
      <c r="G17" s="8" t="s">
        <v>14</v>
      </c>
      <c r="H17" s="7">
        <v>2</v>
      </c>
      <c r="I17" s="9" t="s">
        <v>22</v>
      </c>
      <c r="J17" s="10" t="s">
        <v>20</v>
      </c>
      <c r="K17" s="3" t="s">
        <v>15</v>
      </c>
      <c r="L17" s="10">
        <v>300</v>
      </c>
      <c r="M17" s="7" t="s">
        <v>57</v>
      </c>
      <c r="N17" s="3">
        <v>4</v>
      </c>
      <c r="O17" s="3">
        <f t="shared" si="1"/>
        <v>48</v>
      </c>
      <c r="P17" s="11">
        <v>7</v>
      </c>
      <c r="Q17" s="3">
        <f t="shared" si="2"/>
        <v>336</v>
      </c>
      <c r="R17" s="4">
        <f>3.7*M17*Q17</f>
        <v>18648</v>
      </c>
      <c r="S17" s="7" t="s">
        <v>68</v>
      </c>
      <c r="T17" s="3" t="s">
        <v>16</v>
      </c>
    </row>
    <row r="18" spans="1:20" ht="38.25" x14ac:dyDescent="0.25">
      <c r="A18" s="3" t="s">
        <v>56</v>
      </c>
      <c r="B18" s="6" t="s">
        <v>37</v>
      </c>
      <c r="C18" s="7" t="s">
        <v>54</v>
      </c>
      <c r="D18" s="8" t="s">
        <v>14</v>
      </c>
      <c r="E18" s="3" t="s">
        <v>21</v>
      </c>
      <c r="F18" s="3" t="s">
        <v>26</v>
      </c>
      <c r="G18" s="8" t="s">
        <v>14</v>
      </c>
      <c r="H18" s="7">
        <v>5</v>
      </c>
      <c r="I18" s="9" t="s">
        <v>22</v>
      </c>
      <c r="J18" s="10" t="s">
        <v>20</v>
      </c>
      <c r="K18" s="3" t="s">
        <v>15</v>
      </c>
      <c r="L18" s="10">
        <v>300</v>
      </c>
      <c r="M18" s="7" t="s">
        <v>57</v>
      </c>
      <c r="N18" s="3">
        <v>4</v>
      </c>
      <c r="O18" s="3">
        <f t="shared" si="1"/>
        <v>48</v>
      </c>
      <c r="P18" s="11">
        <v>7</v>
      </c>
      <c r="Q18" s="3">
        <f t="shared" si="2"/>
        <v>336</v>
      </c>
      <c r="R18" s="4">
        <f>3.7*M18*Q18</f>
        <v>18648</v>
      </c>
      <c r="S18" s="7" t="s">
        <v>69</v>
      </c>
      <c r="T18" s="3" t="s">
        <v>16</v>
      </c>
    </row>
    <row r="19" spans="1:20" x14ac:dyDescent="0.25">
      <c r="A19" s="3" t="s">
        <v>56</v>
      </c>
      <c r="B19" s="6" t="s">
        <v>38</v>
      </c>
      <c r="C19" s="7" t="s">
        <v>55</v>
      </c>
      <c r="D19" s="8" t="s">
        <v>14</v>
      </c>
      <c r="E19" s="3" t="s">
        <v>21</v>
      </c>
      <c r="F19" s="3" t="s">
        <v>26</v>
      </c>
      <c r="G19" s="8" t="s">
        <v>14</v>
      </c>
      <c r="H19" s="7">
        <v>20</v>
      </c>
      <c r="I19" s="9" t="s">
        <v>22</v>
      </c>
      <c r="J19" s="10" t="s">
        <v>20</v>
      </c>
      <c r="K19" s="3" t="s">
        <v>15</v>
      </c>
      <c r="L19" s="10">
        <v>300</v>
      </c>
      <c r="M19" s="7" t="s">
        <v>57</v>
      </c>
      <c r="N19" s="3">
        <v>4</v>
      </c>
      <c r="O19" s="3">
        <f>12*N19</f>
        <v>48</v>
      </c>
      <c r="P19" s="11">
        <v>7</v>
      </c>
      <c r="Q19" s="3">
        <f t="shared" si="2"/>
        <v>336</v>
      </c>
      <c r="R19" s="4">
        <f>6.5*M19*Q19</f>
        <v>32760</v>
      </c>
      <c r="S19" s="7" t="s">
        <v>70</v>
      </c>
      <c r="T19" s="3" t="s">
        <v>16</v>
      </c>
    </row>
  </sheetData>
  <autoFilter ref="A1:T2"/>
  <phoneticPr fontId="4" type="noConversion"/>
  <hyperlinks>
    <hyperlink ref="D2" r:id="rId1"/>
    <hyperlink ref="D7" r:id="rId2"/>
    <hyperlink ref="D8" r:id="rId3"/>
    <hyperlink ref="D9" r:id="rId4"/>
    <hyperlink ref="D10" r:id="rId5"/>
    <hyperlink ref="D11" r:id="rId6"/>
    <hyperlink ref="D12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6" r:id="rId15"/>
    <hyperlink ref="D5" r:id="rId16"/>
    <hyperlink ref="D4" r:id="rId17"/>
    <hyperlink ref="D3" r:id="rId18"/>
    <hyperlink ref="G2" r:id="rId19"/>
    <hyperlink ref="G3:G19" r:id="rId20" display="Ссылка"/>
  </hyperlinks>
  <pageMargins left="0.7" right="0.7" top="0.75" bottom="0.75" header="0.3" footer="0.3"/>
  <pageSetup paperSize="9" orientation="portrait" r:id="rId21"/>
  <ignoredErrors>
    <ignoredError sqref="M2:M19" numberStoredAsText="1"/>
    <ignoredError sqref="R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2025-11-29T19:22:28Z</dcterms:modified>
</cp:coreProperties>
</file>