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тикеры в салоне" sheetId="1" r:id="rId1"/>
  </sheets>
  <definedNames>
    <definedName name="_xlnm._FilterDatabase" localSheetId="0" hidden="1">'Стикеры в салоне'!$A$1:$L$2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39" i="1"/>
  <c r="J38" i="1"/>
  <c r="J40" i="1"/>
  <c r="J36" i="1"/>
  <c r="J35" i="1"/>
  <c r="J37" i="1"/>
  <c r="J34" i="1"/>
  <c r="J32" i="1"/>
  <c r="J31" i="1"/>
  <c r="J33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L20" i="1"/>
  <c r="L19" i="1"/>
  <c r="L18" i="1"/>
  <c r="J16" i="1"/>
  <c r="J15" i="1"/>
  <c r="J14" i="1"/>
  <c r="L14" i="1"/>
  <c r="K14" i="1"/>
  <c r="L17" i="1"/>
  <c r="L16" i="1"/>
  <c r="L15" i="1"/>
  <c r="K17" i="1"/>
  <c r="K16" i="1"/>
  <c r="K15" i="1"/>
  <c r="J13" i="1"/>
  <c r="J12" i="1"/>
  <c r="J11" i="1"/>
  <c r="L13" i="1"/>
  <c r="L12" i="1"/>
  <c r="K13" i="1"/>
  <c r="K12" i="1"/>
  <c r="K11" i="1"/>
  <c r="J10" i="1" l="1"/>
  <c r="J7" i="1"/>
  <c r="J4" i="1"/>
  <c r="J9" i="1"/>
  <c r="J6" i="1"/>
  <c r="J3" i="1"/>
  <c r="J5" i="1" l="1"/>
  <c r="J8" i="1"/>
  <c r="J2" i="1"/>
</calcChain>
</file>

<file path=xl/sharedStrings.xml><?xml version="1.0" encoding="utf-8"?>
<sst xmlns="http://schemas.openxmlformats.org/spreadsheetml/2006/main" count="357" uniqueCount="31">
  <si>
    <t>Вид транспорта</t>
  </si>
  <si>
    <t>Вид рекламы</t>
  </si>
  <si>
    <t>Фото</t>
  </si>
  <si>
    <t>Период, мес.</t>
  </si>
  <si>
    <t>Ссылка</t>
  </si>
  <si>
    <t>Город</t>
  </si>
  <si>
    <t>Москва</t>
  </si>
  <si>
    <t>Метро</t>
  </si>
  <si>
    <t>Стикеры в вагонах метро</t>
  </si>
  <si>
    <t>Межпотолочное пространство</t>
  </si>
  <si>
    <t>Линия метро</t>
  </si>
  <si>
    <t>Таганско-Краснопресненская линия</t>
  </si>
  <si>
    <t>Выбранное количество</t>
  </si>
  <si>
    <t>Солнцевская линия</t>
  </si>
  <si>
    <t>Серпуховско-Тимирязевская линия</t>
  </si>
  <si>
    <t>_</t>
  </si>
  <si>
    <t>Большая кольцевая линия</t>
  </si>
  <si>
    <t>Кольцевая линия</t>
  </si>
  <si>
    <t>Замоскворецкая линия</t>
  </si>
  <si>
    <t>Калужско-Рижская линия</t>
  </si>
  <si>
    <t>Сокольническая линия</t>
  </si>
  <si>
    <t>Арбатско-Покровская линия</t>
  </si>
  <si>
    <t>Филёвская линия</t>
  </si>
  <si>
    <t>Калининская линия</t>
  </si>
  <si>
    <t>Бутовская линия</t>
  </si>
  <si>
    <t>Некрасовская линия</t>
  </si>
  <si>
    <t>90х18 см.</t>
  </si>
  <si>
    <t>42х72 см.</t>
  </si>
  <si>
    <t>42х35 см.</t>
  </si>
  <si>
    <t>Стикеров в вагоне</t>
  </si>
  <si>
    <t>Размещения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</si>
</sst>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cv_8eSlPf0Zeiw" TargetMode="External"/><Relationship Id="rId1" Type="http://schemas.openxmlformats.org/officeDocument/2006/relationships/hyperlink" Target="https://disk.yandex.ru/d/cv_8eSlPf0Ze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988"/>
  <sheetViews>
    <sheetView tabSelected="1" workbookViewId="0">
      <selection activeCell="B2" sqref="B2"/>
    </sheetView>
  </sheetViews>
  <sheetFormatPr defaultRowHeight="12.75" x14ac:dyDescent="0.2"/>
  <cols>
    <col min="1" max="1" width="19" style="1" customWidth="1"/>
    <col min="2" max="2" width="22" style="1" customWidth="1"/>
    <col min="3" max="3" width="20.7109375" style="1" customWidth="1"/>
    <col min="4" max="4" width="18.140625" style="1" customWidth="1"/>
    <col min="5" max="5" width="14.7109375" style="5" customWidth="1"/>
    <col min="6" max="6" width="28" style="1" customWidth="1"/>
    <col min="7" max="8" width="21.140625" style="1" customWidth="1"/>
    <col min="9" max="9" width="18.42578125" style="1" customWidth="1"/>
    <col min="10" max="10" width="19.42578125" style="1" customWidth="1"/>
    <col min="11" max="11" width="19.85546875" style="1" customWidth="1"/>
    <col min="12" max="12" width="21.28515625" style="1" customWidth="1"/>
    <col min="13" max="13" width="14.28515625" style="1" customWidth="1"/>
    <col min="14" max="15" width="20.7109375" style="1" customWidth="1"/>
    <col min="16" max="16" width="21.5703125" style="1" customWidth="1"/>
    <col min="17" max="17" width="21" style="1" customWidth="1"/>
    <col min="18" max="16384" width="9.140625" style="1"/>
  </cols>
  <sheetData>
    <row r="1" spans="1:126" ht="25.5" x14ac:dyDescent="0.2">
      <c r="A1" s="11" t="s">
        <v>5</v>
      </c>
      <c r="B1" s="11" t="s">
        <v>0</v>
      </c>
      <c r="C1" s="11" t="s">
        <v>1</v>
      </c>
      <c r="D1" s="12" t="s">
        <v>30</v>
      </c>
      <c r="E1" s="11" t="s">
        <v>2</v>
      </c>
      <c r="F1" s="11" t="s">
        <v>10</v>
      </c>
      <c r="G1" s="11" t="s">
        <v>3</v>
      </c>
      <c r="H1" s="12" t="s">
        <v>29</v>
      </c>
      <c r="I1" s="12" t="s">
        <v>12</v>
      </c>
      <c r="J1" s="12" t="s">
        <v>26</v>
      </c>
      <c r="K1" s="12" t="s">
        <v>27</v>
      </c>
      <c r="L1" s="12" t="s">
        <v>28</v>
      </c>
    </row>
    <row r="2" spans="1:126" s="2" customFormat="1" ht="25.5" x14ac:dyDescent="0.2">
      <c r="A2" s="13" t="s">
        <v>6</v>
      </c>
      <c r="B2" s="13" t="s">
        <v>7</v>
      </c>
      <c r="C2" s="14" t="s">
        <v>8</v>
      </c>
      <c r="D2" s="14" t="s">
        <v>9</v>
      </c>
      <c r="E2" s="15" t="s">
        <v>4</v>
      </c>
      <c r="F2" s="14" t="s">
        <v>11</v>
      </c>
      <c r="G2" s="13">
        <v>1</v>
      </c>
      <c r="H2" s="16">
        <v>1</v>
      </c>
      <c r="I2" s="16">
        <v>588</v>
      </c>
      <c r="J2" s="10">
        <f>5900*I2</f>
        <v>3469200</v>
      </c>
      <c r="K2" s="10" t="s">
        <v>15</v>
      </c>
      <c r="L2" s="10" t="s">
        <v>15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</row>
    <row r="3" spans="1:126" s="2" customFormat="1" ht="25.5" x14ac:dyDescent="0.2">
      <c r="A3" s="13" t="s">
        <v>6</v>
      </c>
      <c r="B3" s="13" t="s">
        <v>7</v>
      </c>
      <c r="C3" s="14" t="s">
        <v>8</v>
      </c>
      <c r="D3" s="14" t="s">
        <v>9</v>
      </c>
      <c r="E3" s="15" t="s">
        <v>4</v>
      </c>
      <c r="F3" s="14" t="s">
        <v>11</v>
      </c>
      <c r="G3" s="13">
        <v>1</v>
      </c>
      <c r="H3" s="16">
        <v>1</v>
      </c>
      <c r="I3" s="16">
        <v>294</v>
      </c>
      <c r="J3" s="10">
        <f>6300*I3</f>
        <v>1852200</v>
      </c>
      <c r="K3" s="10" t="s">
        <v>15</v>
      </c>
      <c r="L3" s="10" t="s">
        <v>15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</row>
    <row r="4" spans="1:126" s="2" customFormat="1" ht="25.5" x14ac:dyDescent="0.2">
      <c r="A4" s="13" t="s">
        <v>6</v>
      </c>
      <c r="B4" s="13" t="s">
        <v>7</v>
      </c>
      <c r="C4" s="14" t="s">
        <v>8</v>
      </c>
      <c r="D4" s="14" t="s">
        <v>9</v>
      </c>
      <c r="E4" s="15" t="s">
        <v>4</v>
      </c>
      <c r="F4" s="14" t="s">
        <v>11</v>
      </c>
      <c r="G4" s="13">
        <v>1</v>
      </c>
      <c r="H4" s="16">
        <v>1</v>
      </c>
      <c r="I4" s="16">
        <v>147</v>
      </c>
      <c r="J4" s="10">
        <f>6500*I4</f>
        <v>955500</v>
      </c>
      <c r="K4" s="10" t="s">
        <v>15</v>
      </c>
      <c r="L4" s="10" t="s">
        <v>15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</row>
    <row r="5" spans="1:126" s="3" customFormat="1" ht="25.5" x14ac:dyDescent="0.2">
      <c r="A5" s="13" t="s">
        <v>6</v>
      </c>
      <c r="B5" s="13" t="s">
        <v>7</v>
      </c>
      <c r="C5" s="14" t="s">
        <v>8</v>
      </c>
      <c r="D5" s="14" t="s">
        <v>9</v>
      </c>
      <c r="E5" s="15" t="s">
        <v>4</v>
      </c>
      <c r="F5" s="14" t="s">
        <v>13</v>
      </c>
      <c r="G5" s="13">
        <v>1</v>
      </c>
      <c r="H5" s="16">
        <v>1</v>
      </c>
      <c r="I5" s="16">
        <v>216</v>
      </c>
      <c r="J5" s="10">
        <f>5900*I5</f>
        <v>1274400</v>
      </c>
      <c r="K5" s="10" t="s">
        <v>15</v>
      </c>
      <c r="L5" s="10" t="s">
        <v>15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</row>
    <row r="6" spans="1:126" s="3" customFormat="1" ht="25.5" x14ac:dyDescent="0.2">
      <c r="A6" s="13" t="s">
        <v>6</v>
      </c>
      <c r="B6" s="13" t="s">
        <v>7</v>
      </c>
      <c r="C6" s="14" t="s">
        <v>8</v>
      </c>
      <c r="D6" s="14" t="s">
        <v>9</v>
      </c>
      <c r="E6" s="15" t="s">
        <v>4</v>
      </c>
      <c r="F6" s="14" t="s">
        <v>13</v>
      </c>
      <c r="G6" s="13">
        <v>1</v>
      </c>
      <c r="H6" s="16">
        <v>1</v>
      </c>
      <c r="I6" s="16">
        <v>108</v>
      </c>
      <c r="J6" s="10">
        <f>4300*I6</f>
        <v>464400</v>
      </c>
      <c r="K6" s="10" t="s">
        <v>15</v>
      </c>
      <c r="L6" s="10" t="s">
        <v>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</row>
    <row r="7" spans="1:126" s="3" customFormat="1" ht="25.5" x14ac:dyDescent="0.2">
      <c r="A7" s="13" t="s">
        <v>6</v>
      </c>
      <c r="B7" s="13" t="s">
        <v>7</v>
      </c>
      <c r="C7" s="14" t="s">
        <v>8</v>
      </c>
      <c r="D7" s="14" t="s">
        <v>9</v>
      </c>
      <c r="E7" s="15" t="s">
        <v>4</v>
      </c>
      <c r="F7" s="14" t="s">
        <v>13</v>
      </c>
      <c r="G7" s="13">
        <v>1</v>
      </c>
      <c r="H7" s="16">
        <v>1</v>
      </c>
      <c r="I7" s="16">
        <v>54</v>
      </c>
      <c r="J7" s="10">
        <f>4900*I7</f>
        <v>264600</v>
      </c>
      <c r="K7" s="10" t="s">
        <v>15</v>
      </c>
      <c r="L7" s="10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</row>
    <row r="8" spans="1:126" s="4" customFormat="1" ht="25.5" x14ac:dyDescent="0.2">
      <c r="A8" s="13" t="s">
        <v>6</v>
      </c>
      <c r="B8" s="13" t="s">
        <v>7</v>
      </c>
      <c r="C8" s="14" t="s">
        <v>8</v>
      </c>
      <c r="D8" s="14" t="s">
        <v>9</v>
      </c>
      <c r="E8" s="15" t="s">
        <v>4</v>
      </c>
      <c r="F8" s="14" t="s">
        <v>14</v>
      </c>
      <c r="G8" s="13">
        <v>1</v>
      </c>
      <c r="H8" s="16">
        <v>1</v>
      </c>
      <c r="I8" s="16">
        <v>524</v>
      </c>
      <c r="J8" s="10">
        <f t="shared" ref="J8" si="0">5900*I8</f>
        <v>3091600</v>
      </c>
      <c r="K8" s="10" t="s">
        <v>15</v>
      </c>
      <c r="L8" s="10" t="s">
        <v>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</row>
    <row r="9" spans="1:126" s="4" customFormat="1" ht="25.5" x14ac:dyDescent="0.2">
      <c r="A9" s="13" t="s">
        <v>6</v>
      </c>
      <c r="B9" s="13" t="s">
        <v>7</v>
      </c>
      <c r="C9" s="14" t="s">
        <v>8</v>
      </c>
      <c r="D9" s="14" t="s">
        <v>9</v>
      </c>
      <c r="E9" s="15" t="s">
        <v>4</v>
      </c>
      <c r="F9" s="14" t="s">
        <v>11</v>
      </c>
      <c r="G9" s="13">
        <v>1</v>
      </c>
      <c r="H9" s="16">
        <v>1</v>
      </c>
      <c r="I9" s="16">
        <v>262</v>
      </c>
      <c r="J9" s="10">
        <f>5500*I9</f>
        <v>1441000</v>
      </c>
      <c r="K9" s="10" t="s">
        <v>15</v>
      </c>
      <c r="L9" s="10" t="s">
        <v>15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</row>
    <row r="10" spans="1:126" s="4" customFormat="1" ht="25.5" x14ac:dyDescent="0.2">
      <c r="A10" s="13" t="s">
        <v>6</v>
      </c>
      <c r="B10" s="13" t="s">
        <v>7</v>
      </c>
      <c r="C10" s="14" t="s">
        <v>8</v>
      </c>
      <c r="D10" s="14" t="s">
        <v>9</v>
      </c>
      <c r="E10" s="15" t="s">
        <v>4</v>
      </c>
      <c r="F10" s="14" t="s">
        <v>11</v>
      </c>
      <c r="G10" s="13">
        <v>1</v>
      </c>
      <c r="H10" s="16">
        <v>1</v>
      </c>
      <c r="I10" s="16">
        <v>131</v>
      </c>
      <c r="J10" s="10">
        <f>5700*I10</f>
        <v>746700</v>
      </c>
      <c r="K10" s="10" t="s">
        <v>15</v>
      </c>
      <c r="L10" s="10" t="s">
        <v>15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</row>
    <row r="11" spans="1:126" ht="25.5" x14ac:dyDescent="0.2">
      <c r="A11" s="13" t="s">
        <v>6</v>
      </c>
      <c r="B11" s="13" t="s">
        <v>7</v>
      </c>
      <c r="C11" s="14" t="s">
        <v>8</v>
      </c>
      <c r="D11" s="14" t="s">
        <v>9</v>
      </c>
      <c r="E11" s="15" t="s">
        <v>4</v>
      </c>
      <c r="F11" s="17" t="s">
        <v>16</v>
      </c>
      <c r="G11" s="13">
        <v>1</v>
      </c>
      <c r="H11" s="16">
        <v>1</v>
      </c>
      <c r="I11" s="17">
        <v>632</v>
      </c>
      <c r="J11" s="10">
        <f>4250*I11</f>
        <v>2686000</v>
      </c>
      <c r="K11" s="10">
        <f>11200*I11</f>
        <v>7078400</v>
      </c>
      <c r="L11" s="10" t="s">
        <v>15</v>
      </c>
    </row>
    <row r="12" spans="1:126" ht="25.5" x14ac:dyDescent="0.2">
      <c r="A12" s="13" t="s">
        <v>6</v>
      </c>
      <c r="B12" s="13" t="s">
        <v>7</v>
      </c>
      <c r="C12" s="14" t="s">
        <v>8</v>
      </c>
      <c r="D12" s="14" t="s">
        <v>9</v>
      </c>
      <c r="E12" s="15" t="s">
        <v>4</v>
      </c>
      <c r="F12" s="17" t="s">
        <v>16</v>
      </c>
      <c r="G12" s="13">
        <v>1</v>
      </c>
      <c r="H12" s="16">
        <v>1</v>
      </c>
      <c r="I12" s="17">
        <v>316</v>
      </c>
      <c r="J12" s="10">
        <f>4500*I12</f>
        <v>1422000</v>
      </c>
      <c r="K12" s="10">
        <f>11640*I12</f>
        <v>3678240</v>
      </c>
      <c r="L12" s="10">
        <f>7700*I12</f>
        <v>2433200</v>
      </c>
    </row>
    <row r="13" spans="1:126" ht="25.5" x14ac:dyDescent="0.2">
      <c r="A13" s="13" t="s">
        <v>6</v>
      </c>
      <c r="B13" s="13" t="s">
        <v>7</v>
      </c>
      <c r="C13" s="14" t="s">
        <v>8</v>
      </c>
      <c r="D13" s="14" t="s">
        <v>9</v>
      </c>
      <c r="E13" s="15" t="s">
        <v>4</v>
      </c>
      <c r="F13" s="17" t="s">
        <v>16</v>
      </c>
      <c r="G13" s="13">
        <v>1</v>
      </c>
      <c r="H13" s="16">
        <v>1</v>
      </c>
      <c r="I13" s="17">
        <v>158</v>
      </c>
      <c r="J13" s="10">
        <f>4990*I13</f>
        <v>788420</v>
      </c>
      <c r="K13" s="10">
        <f>11600*I13</f>
        <v>1832800</v>
      </c>
      <c r="L13" s="10">
        <f>8200*I13</f>
        <v>1295600</v>
      </c>
    </row>
    <row r="14" spans="1:126" ht="25.5" x14ac:dyDescent="0.2">
      <c r="A14" s="13" t="s">
        <v>6</v>
      </c>
      <c r="B14" s="13" t="s">
        <v>7</v>
      </c>
      <c r="C14" s="14" t="s">
        <v>8</v>
      </c>
      <c r="D14" s="14" t="s">
        <v>9</v>
      </c>
      <c r="E14" s="18" t="s">
        <v>4</v>
      </c>
      <c r="F14" s="17" t="s">
        <v>17</v>
      </c>
      <c r="G14" s="13">
        <v>1</v>
      </c>
      <c r="H14" s="16">
        <v>1</v>
      </c>
      <c r="I14" s="16">
        <v>220</v>
      </c>
      <c r="J14" s="10">
        <f>11000*I14</f>
        <v>2420000</v>
      </c>
      <c r="K14" s="10">
        <f>39000*I14</f>
        <v>8580000</v>
      </c>
      <c r="L14" s="10">
        <f>17000*I14</f>
        <v>3740000</v>
      </c>
    </row>
    <row r="15" spans="1:126" ht="25.5" x14ac:dyDescent="0.2">
      <c r="A15" s="13" t="s">
        <v>6</v>
      </c>
      <c r="B15" s="13" t="s">
        <v>7</v>
      </c>
      <c r="C15" s="14" t="s">
        <v>8</v>
      </c>
      <c r="D15" s="14" t="s">
        <v>9</v>
      </c>
      <c r="E15" s="18" t="s">
        <v>4</v>
      </c>
      <c r="F15" s="17" t="s">
        <v>17</v>
      </c>
      <c r="G15" s="13">
        <v>1</v>
      </c>
      <c r="H15" s="16">
        <v>1</v>
      </c>
      <c r="I15" s="16">
        <v>110</v>
      </c>
      <c r="J15" s="10">
        <f>11500*I15</f>
        <v>1265000</v>
      </c>
      <c r="K15" s="10">
        <f>39000*I15</f>
        <v>4290000</v>
      </c>
      <c r="L15" s="10">
        <f>17000*I15</f>
        <v>1870000</v>
      </c>
    </row>
    <row r="16" spans="1:126" ht="25.5" x14ac:dyDescent="0.2">
      <c r="A16" s="13" t="s">
        <v>6</v>
      </c>
      <c r="B16" s="13" t="s">
        <v>7</v>
      </c>
      <c r="C16" s="14" t="s">
        <v>8</v>
      </c>
      <c r="D16" s="14" t="s">
        <v>9</v>
      </c>
      <c r="E16" s="18" t="s">
        <v>4</v>
      </c>
      <c r="F16" s="17" t="s">
        <v>17</v>
      </c>
      <c r="G16" s="13">
        <v>1</v>
      </c>
      <c r="H16" s="16">
        <v>1</v>
      </c>
      <c r="I16" s="16">
        <v>55</v>
      </c>
      <c r="J16" s="10">
        <f>13090*I16</f>
        <v>719950</v>
      </c>
      <c r="K16" s="10">
        <f>40600*I16</f>
        <v>2233000</v>
      </c>
      <c r="L16" s="10">
        <f>18150*I16</f>
        <v>998250</v>
      </c>
    </row>
    <row r="17" spans="1:126" ht="25.5" x14ac:dyDescent="0.2">
      <c r="A17" s="13" t="s">
        <v>6</v>
      </c>
      <c r="B17" s="13" t="s">
        <v>7</v>
      </c>
      <c r="C17" s="14" t="s">
        <v>8</v>
      </c>
      <c r="D17" s="14" t="s">
        <v>9</v>
      </c>
      <c r="E17" s="18" t="s">
        <v>4</v>
      </c>
      <c r="F17" s="17" t="s">
        <v>17</v>
      </c>
      <c r="G17" s="13">
        <v>1</v>
      </c>
      <c r="H17" s="16">
        <v>1</v>
      </c>
      <c r="I17" s="16">
        <v>47</v>
      </c>
      <c r="J17" s="10" t="s">
        <v>15</v>
      </c>
      <c r="K17" s="10">
        <f>40690*I17</f>
        <v>1912430</v>
      </c>
      <c r="L17" s="10">
        <f>12400*I17</f>
        <v>582800</v>
      </c>
    </row>
    <row r="18" spans="1:126" s="3" customFormat="1" ht="25.5" x14ac:dyDescent="0.2">
      <c r="A18" s="13" t="s">
        <v>6</v>
      </c>
      <c r="B18" s="13" t="s">
        <v>7</v>
      </c>
      <c r="C18" s="14" t="s">
        <v>8</v>
      </c>
      <c r="D18" s="14" t="s">
        <v>9</v>
      </c>
      <c r="E18" s="18" t="s">
        <v>4</v>
      </c>
      <c r="F18" s="17" t="s">
        <v>18</v>
      </c>
      <c r="G18" s="13">
        <v>1</v>
      </c>
      <c r="H18" s="16">
        <v>1</v>
      </c>
      <c r="I18" s="17">
        <v>136</v>
      </c>
      <c r="J18" s="10">
        <f>7000*I18</f>
        <v>952000</v>
      </c>
      <c r="K18" s="10" t="s">
        <v>15</v>
      </c>
      <c r="L18" s="10">
        <f>14000*I18</f>
        <v>1904000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</row>
    <row r="19" spans="1:126" s="3" customFormat="1" ht="25.5" x14ac:dyDescent="0.2">
      <c r="A19" s="13" t="s">
        <v>6</v>
      </c>
      <c r="B19" s="13" t="s">
        <v>7</v>
      </c>
      <c r="C19" s="14" t="s">
        <v>8</v>
      </c>
      <c r="D19" s="14" t="s">
        <v>9</v>
      </c>
      <c r="E19" s="18" t="s">
        <v>4</v>
      </c>
      <c r="F19" s="17" t="s">
        <v>18</v>
      </c>
      <c r="G19" s="13">
        <v>1</v>
      </c>
      <c r="H19" s="16">
        <v>1</v>
      </c>
      <c r="I19" s="17">
        <v>68</v>
      </c>
      <c r="J19" s="10">
        <f>8000*I19</f>
        <v>544000</v>
      </c>
      <c r="K19" s="10" t="s">
        <v>15</v>
      </c>
      <c r="L19" s="10">
        <f>14500*I19</f>
        <v>986000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</row>
    <row r="20" spans="1:126" s="3" customFormat="1" ht="25.5" x14ac:dyDescent="0.2">
      <c r="A20" s="13" t="s">
        <v>6</v>
      </c>
      <c r="B20" s="13" t="s">
        <v>7</v>
      </c>
      <c r="C20" s="14" t="s">
        <v>8</v>
      </c>
      <c r="D20" s="14" t="s">
        <v>9</v>
      </c>
      <c r="E20" s="18" t="s">
        <v>4</v>
      </c>
      <c r="F20" s="17" t="s">
        <v>18</v>
      </c>
      <c r="G20" s="13">
        <v>1</v>
      </c>
      <c r="H20" s="16">
        <v>1</v>
      </c>
      <c r="I20" s="17">
        <v>34</v>
      </c>
      <c r="J20" s="10">
        <f>10000*I20</f>
        <v>340000</v>
      </c>
      <c r="K20" s="10" t="s">
        <v>15</v>
      </c>
      <c r="L20" s="10">
        <f>17500*I20</f>
        <v>595000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</row>
    <row r="21" spans="1:126" s="7" customFormat="1" ht="25.5" x14ac:dyDescent="0.2">
      <c r="A21" s="13" t="s">
        <v>6</v>
      </c>
      <c r="B21" s="13" t="s">
        <v>7</v>
      </c>
      <c r="C21" s="14" t="s">
        <v>8</v>
      </c>
      <c r="D21" s="14" t="s">
        <v>9</v>
      </c>
      <c r="E21" s="18" t="s">
        <v>4</v>
      </c>
      <c r="F21" s="17" t="s">
        <v>19</v>
      </c>
      <c r="G21" s="13">
        <v>1</v>
      </c>
      <c r="H21" s="16">
        <v>1</v>
      </c>
      <c r="I21" s="17">
        <v>504</v>
      </c>
      <c r="J21" s="10">
        <f>6700*I21</f>
        <v>3376800</v>
      </c>
      <c r="K21" s="10" t="s">
        <v>15</v>
      </c>
      <c r="L21" s="10" t="s">
        <v>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</row>
    <row r="22" spans="1:126" s="7" customFormat="1" ht="25.5" x14ac:dyDescent="0.2">
      <c r="A22" s="13" t="s">
        <v>6</v>
      </c>
      <c r="B22" s="13" t="s">
        <v>7</v>
      </c>
      <c r="C22" s="14" t="s">
        <v>8</v>
      </c>
      <c r="D22" s="14" t="s">
        <v>9</v>
      </c>
      <c r="E22" s="18" t="s">
        <v>4</v>
      </c>
      <c r="F22" s="17" t="s">
        <v>19</v>
      </c>
      <c r="G22" s="13">
        <v>1</v>
      </c>
      <c r="H22" s="16">
        <v>1</v>
      </c>
      <c r="I22" s="17">
        <v>252</v>
      </c>
      <c r="J22" s="10">
        <f>7000*I22</f>
        <v>1764000</v>
      </c>
      <c r="K22" s="10" t="s">
        <v>15</v>
      </c>
      <c r="L22" s="10" t="s">
        <v>15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</row>
    <row r="23" spans="1:126" s="7" customFormat="1" ht="25.5" x14ac:dyDescent="0.2">
      <c r="A23" s="13" t="s">
        <v>6</v>
      </c>
      <c r="B23" s="13" t="s">
        <v>7</v>
      </c>
      <c r="C23" s="14" t="s">
        <v>8</v>
      </c>
      <c r="D23" s="14" t="s">
        <v>9</v>
      </c>
      <c r="E23" s="18" t="s">
        <v>4</v>
      </c>
      <c r="F23" s="17" t="s">
        <v>19</v>
      </c>
      <c r="G23" s="13">
        <v>1</v>
      </c>
      <c r="H23" s="16">
        <v>1</v>
      </c>
      <c r="I23" s="17">
        <v>126</v>
      </c>
      <c r="J23" s="10">
        <f>7300*I23</f>
        <v>919800</v>
      </c>
      <c r="K23" s="10" t="s">
        <v>15</v>
      </c>
      <c r="L23" s="10" t="s">
        <v>15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</row>
    <row r="24" spans="1:126" s="7" customFormat="1" ht="25.5" x14ac:dyDescent="0.2">
      <c r="A24" s="13" t="s">
        <v>6</v>
      </c>
      <c r="B24" s="13" t="s">
        <v>7</v>
      </c>
      <c r="C24" s="14" t="s">
        <v>8</v>
      </c>
      <c r="D24" s="14" t="s">
        <v>9</v>
      </c>
      <c r="E24" s="18" t="s">
        <v>4</v>
      </c>
      <c r="F24" s="17" t="s">
        <v>19</v>
      </c>
      <c r="G24" s="13">
        <v>1</v>
      </c>
      <c r="H24" s="16">
        <v>1</v>
      </c>
      <c r="I24" s="17">
        <v>79</v>
      </c>
      <c r="J24" s="10">
        <f>8000*I24</f>
        <v>632000</v>
      </c>
      <c r="K24" s="10" t="s">
        <v>15</v>
      </c>
      <c r="L24" s="10" t="s">
        <v>15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</row>
    <row r="25" spans="1:126" s="7" customFormat="1" ht="25.5" x14ac:dyDescent="0.2">
      <c r="A25" s="13" t="s">
        <v>6</v>
      </c>
      <c r="B25" s="13" t="s">
        <v>7</v>
      </c>
      <c r="C25" s="14" t="s">
        <v>8</v>
      </c>
      <c r="D25" s="14" t="s">
        <v>9</v>
      </c>
      <c r="E25" s="18" t="s">
        <v>4</v>
      </c>
      <c r="F25" s="17" t="s">
        <v>19</v>
      </c>
      <c r="G25" s="13">
        <v>1</v>
      </c>
      <c r="H25" s="16">
        <v>1</v>
      </c>
      <c r="I25" s="17">
        <v>94</v>
      </c>
      <c r="J25" s="10">
        <f>8000*I25</f>
        <v>752000</v>
      </c>
      <c r="K25" s="10" t="s">
        <v>15</v>
      </c>
      <c r="L25" s="10" t="s">
        <v>15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</row>
    <row r="26" spans="1:126" s="7" customFormat="1" ht="25.5" x14ac:dyDescent="0.2">
      <c r="A26" s="13" t="s">
        <v>6</v>
      </c>
      <c r="B26" s="13" t="s">
        <v>7</v>
      </c>
      <c r="C26" s="14" t="s">
        <v>8</v>
      </c>
      <c r="D26" s="14" t="s">
        <v>9</v>
      </c>
      <c r="E26" s="18" t="s">
        <v>4</v>
      </c>
      <c r="F26" s="17" t="s">
        <v>19</v>
      </c>
      <c r="G26" s="13">
        <v>1</v>
      </c>
      <c r="H26" s="16">
        <v>1</v>
      </c>
      <c r="I26" s="17">
        <v>59</v>
      </c>
      <c r="J26" s="10">
        <f>13000*I26</f>
        <v>767000</v>
      </c>
      <c r="K26" s="10" t="s">
        <v>15</v>
      </c>
      <c r="L26" s="10" t="s">
        <v>15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</row>
    <row r="27" spans="1:126" s="8" customFormat="1" ht="25.5" x14ac:dyDescent="0.2">
      <c r="A27" s="13" t="s">
        <v>6</v>
      </c>
      <c r="B27" s="13" t="s">
        <v>7</v>
      </c>
      <c r="C27" s="14" t="s">
        <v>8</v>
      </c>
      <c r="D27" s="14" t="s">
        <v>9</v>
      </c>
      <c r="E27" s="18" t="s">
        <v>4</v>
      </c>
      <c r="F27" s="17" t="s">
        <v>20</v>
      </c>
      <c r="G27" s="13">
        <v>1</v>
      </c>
      <c r="H27" s="16">
        <v>1</v>
      </c>
      <c r="I27" s="17">
        <v>300</v>
      </c>
      <c r="J27" s="10">
        <f>7800*I27</f>
        <v>2340000</v>
      </c>
      <c r="K27" s="10" t="s">
        <v>15</v>
      </c>
      <c r="L27" s="10" t="s">
        <v>15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</row>
    <row r="28" spans="1:126" s="8" customFormat="1" ht="25.5" x14ac:dyDescent="0.2">
      <c r="A28" s="13" t="s">
        <v>6</v>
      </c>
      <c r="B28" s="13" t="s">
        <v>7</v>
      </c>
      <c r="C28" s="14" t="s">
        <v>8</v>
      </c>
      <c r="D28" s="14" t="s">
        <v>9</v>
      </c>
      <c r="E28" s="18" t="s">
        <v>4</v>
      </c>
      <c r="F28" s="17" t="s">
        <v>20</v>
      </c>
      <c r="G28" s="13">
        <v>1</v>
      </c>
      <c r="H28" s="16">
        <v>1</v>
      </c>
      <c r="I28" s="17">
        <v>150</v>
      </c>
      <c r="J28" s="10">
        <f>7900*I28</f>
        <v>1185000</v>
      </c>
      <c r="K28" s="10" t="s">
        <v>15</v>
      </c>
      <c r="L28" s="10" t="s">
        <v>15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</row>
    <row r="29" spans="1:126" s="8" customFormat="1" ht="25.5" x14ac:dyDescent="0.2">
      <c r="A29" s="13" t="s">
        <v>6</v>
      </c>
      <c r="B29" s="13" t="s">
        <v>7</v>
      </c>
      <c r="C29" s="14" t="s">
        <v>8</v>
      </c>
      <c r="D29" s="14" t="s">
        <v>9</v>
      </c>
      <c r="E29" s="18" t="s">
        <v>4</v>
      </c>
      <c r="F29" s="17" t="s">
        <v>20</v>
      </c>
      <c r="G29" s="13">
        <v>1</v>
      </c>
      <c r="H29" s="16">
        <v>1</v>
      </c>
      <c r="I29" s="17">
        <v>75</v>
      </c>
      <c r="J29" s="10">
        <f>9000*I29</f>
        <v>675000</v>
      </c>
      <c r="K29" s="10" t="s">
        <v>15</v>
      </c>
      <c r="L29" s="10" t="s">
        <v>15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</row>
    <row r="30" spans="1:126" s="8" customFormat="1" ht="25.5" x14ac:dyDescent="0.2">
      <c r="A30" s="13" t="s">
        <v>6</v>
      </c>
      <c r="B30" s="13" t="s">
        <v>7</v>
      </c>
      <c r="C30" s="14" t="s">
        <v>8</v>
      </c>
      <c r="D30" s="14" t="s">
        <v>9</v>
      </c>
      <c r="E30" s="18" t="s">
        <v>4</v>
      </c>
      <c r="F30" s="17" t="s">
        <v>20</v>
      </c>
      <c r="G30" s="13">
        <v>1</v>
      </c>
      <c r="H30" s="16">
        <v>1</v>
      </c>
      <c r="I30" s="17">
        <v>71</v>
      </c>
      <c r="J30" s="10">
        <f>9000*I30</f>
        <v>639000</v>
      </c>
      <c r="K30" s="10" t="s">
        <v>15</v>
      </c>
      <c r="L30" s="10" t="s">
        <v>15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</row>
    <row r="31" spans="1:126" s="9" customFormat="1" ht="25.5" x14ac:dyDescent="0.2">
      <c r="A31" s="13" t="s">
        <v>6</v>
      </c>
      <c r="B31" s="13" t="s">
        <v>7</v>
      </c>
      <c r="C31" s="14" t="s">
        <v>8</v>
      </c>
      <c r="D31" s="14" t="s">
        <v>9</v>
      </c>
      <c r="E31" s="18" t="s">
        <v>4</v>
      </c>
      <c r="F31" s="17" t="s">
        <v>21</v>
      </c>
      <c r="G31" s="13">
        <v>1</v>
      </c>
      <c r="H31" s="16">
        <v>1</v>
      </c>
      <c r="I31" s="17">
        <v>300</v>
      </c>
      <c r="J31" s="10">
        <f>7600*I31</f>
        <v>2280000</v>
      </c>
      <c r="K31" s="10" t="s">
        <v>15</v>
      </c>
      <c r="L31" s="10" t="s">
        <v>15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</row>
    <row r="32" spans="1:126" s="9" customFormat="1" ht="25.5" x14ac:dyDescent="0.2">
      <c r="A32" s="13" t="s">
        <v>6</v>
      </c>
      <c r="B32" s="13" t="s">
        <v>7</v>
      </c>
      <c r="C32" s="14" t="s">
        <v>8</v>
      </c>
      <c r="D32" s="14" t="s">
        <v>9</v>
      </c>
      <c r="E32" s="18" t="s">
        <v>4</v>
      </c>
      <c r="F32" s="17" t="s">
        <v>21</v>
      </c>
      <c r="G32" s="13">
        <v>1</v>
      </c>
      <c r="H32" s="16">
        <v>1</v>
      </c>
      <c r="I32" s="17">
        <v>150</v>
      </c>
      <c r="J32" s="10">
        <f>8000*I32</f>
        <v>1200000</v>
      </c>
      <c r="K32" s="10" t="s">
        <v>15</v>
      </c>
      <c r="L32" s="10" t="s">
        <v>15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</row>
    <row r="33" spans="1:126" s="9" customFormat="1" ht="25.5" x14ac:dyDescent="0.2">
      <c r="A33" s="13" t="s">
        <v>6</v>
      </c>
      <c r="B33" s="13" t="s">
        <v>7</v>
      </c>
      <c r="C33" s="14" t="s">
        <v>8</v>
      </c>
      <c r="D33" s="14" t="s">
        <v>9</v>
      </c>
      <c r="E33" s="18" t="s">
        <v>4</v>
      </c>
      <c r="F33" s="17" t="s">
        <v>21</v>
      </c>
      <c r="G33" s="13">
        <v>1</v>
      </c>
      <c r="H33" s="16">
        <v>1</v>
      </c>
      <c r="I33" s="17">
        <v>75</v>
      </c>
      <c r="J33" s="10">
        <f t="shared" ref="J33" si="1">9000*I33</f>
        <v>675000</v>
      </c>
      <c r="K33" s="10" t="s">
        <v>15</v>
      </c>
      <c r="L33" s="10" t="s">
        <v>15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</row>
    <row r="34" spans="1:126" s="9" customFormat="1" ht="25.5" x14ac:dyDescent="0.2">
      <c r="A34" s="13" t="s">
        <v>6</v>
      </c>
      <c r="B34" s="13" t="s">
        <v>7</v>
      </c>
      <c r="C34" s="14" t="s">
        <v>8</v>
      </c>
      <c r="D34" s="14" t="s">
        <v>9</v>
      </c>
      <c r="E34" s="18" t="s">
        <v>4</v>
      </c>
      <c r="F34" s="17" t="s">
        <v>21</v>
      </c>
      <c r="G34" s="13">
        <v>1</v>
      </c>
      <c r="H34" s="16">
        <v>1</v>
      </c>
      <c r="I34" s="17">
        <v>7</v>
      </c>
      <c r="J34" s="10">
        <f>28000*I34</f>
        <v>196000</v>
      </c>
      <c r="K34" s="10" t="s">
        <v>15</v>
      </c>
      <c r="L34" s="10" t="s">
        <v>15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</row>
    <row r="35" spans="1:126" s="4" customFormat="1" ht="25.5" x14ac:dyDescent="0.2">
      <c r="A35" s="13" t="s">
        <v>6</v>
      </c>
      <c r="B35" s="13" t="s">
        <v>7</v>
      </c>
      <c r="C35" s="14" t="s">
        <v>8</v>
      </c>
      <c r="D35" s="14" t="s">
        <v>9</v>
      </c>
      <c r="E35" s="18" t="s">
        <v>4</v>
      </c>
      <c r="F35" s="17" t="s">
        <v>22</v>
      </c>
      <c r="G35" s="13">
        <v>1</v>
      </c>
      <c r="H35" s="16">
        <v>1</v>
      </c>
      <c r="I35" s="17">
        <v>144</v>
      </c>
      <c r="J35" s="10">
        <f>4500*I35</f>
        <v>648000</v>
      </c>
      <c r="K35" s="10" t="s">
        <v>15</v>
      </c>
      <c r="L35" s="10" t="s">
        <v>15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</row>
    <row r="36" spans="1:126" s="4" customFormat="1" ht="25.5" x14ac:dyDescent="0.2">
      <c r="A36" s="13" t="s">
        <v>6</v>
      </c>
      <c r="B36" s="13" t="s">
        <v>7</v>
      </c>
      <c r="C36" s="14" t="s">
        <v>8</v>
      </c>
      <c r="D36" s="14" t="s">
        <v>9</v>
      </c>
      <c r="E36" s="18" t="s">
        <v>4</v>
      </c>
      <c r="F36" s="17" t="s">
        <v>22</v>
      </c>
      <c r="G36" s="13">
        <v>1</v>
      </c>
      <c r="H36" s="16">
        <v>1</v>
      </c>
      <c r="I36" s="17">
        <v>72</v>
      </c>
      <c r="J36" s="10">
        <f>5500*I36</f>
        <v>396000</v>
      </c>
      <c r="K36" s="10" t="s">
        <v>15</v>
      </c>
      <c r="L36" s="10" t="s">
        <v>15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</row>
    <row r="37" spans="1:126" s="4" customFormat="1" ht="25.5" x14ac:dyDescent="0.2">
      <c r="A37" s="13" t="s">
        <v>6</v>
      </c>
      <c r="B37" s="13" t="s">
        <v>7</v>
      </c>
      <c r="C37" s="14" t="s">
        <v>8</v>
      </c>
      <c r="D37" s="14" t="s">
        <v>9</v>
      </c>
      <c r="E37" s="18" t="s">
        <v>4</v>
      </c>
      <c r="F37" s="17" t="s">
        <v>22</v>
      </c>
      <c r="G37" s="13">
        <v>1</v>
      </c>
      <c r="H37" s="16">
        <v>1</v>
      </c>
      <c r="I37" s="17">
        <v>36</v>
      </c>
      <c r="J37" s="10">
        <f t="shared" ref="J37" si="2">7600*I37</f>
        <v>273600</v>
      </c>
      <c r="K37" s="10" t="s">
        <v>15</v>
      </c>
      <c r="L37" s="10" t="s">
        <v>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</row>
    <row r="38" spans="1:126" s="8" customFormat="1" ht="25.5" x14ac:dyDescent="0.2">
      <c r="A38" s="13" t="s">
        <v>6</v>
      </c>
      <c r="B38" s="13" t="s">
        <v>7</v>
      </c>
      <c r="C38" s="14" t="s">
        <v>8</v>
      </c>
      <c r="D38" s="14" t="s">
        <v>9</v>
      </c>
      <c r="E38" s="18" t="s">
        <v>4</v>
      </c>
      <c r="F38" s="17" t="s">
        <v>23</v>
      </c>
      <c r="G38" s="13">
        <v>1</v>
      </c>
      <c r="H38" s="16">
        <v>1</v>
      </c>
      <c r="I38" s="17">
        <v>216</v>
      </c>
      <c r="J38" s="10">
        <f>6000*I38</f>
        <v>1296000</v>
      </c>
      <c r="K38" s="10" t="s">
        <v>15</v>
      </c>
      <c r="L38" s="10" t="s">
        <v>15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</row>
    <row r="39" spans="1:126" s="8" customFormat="1" ht="25.5" x14ac:dyDescent="0.2">
      <c r="A39" s="13" t="s">
        <v>6</v>
      </c>
      <c r="B39" s="13" t="s">
        <v>7</v>
      </c>
      <c r="C39" s="14" t="s">
        <v>8</v>
      </c>
      <c r="D39" s="14" t="s">
        <v>9</v>
      </c>
      <c r="E39" s="18" t="s">
        <v>4</v>
      </c>
      <c r="F39" s="17" t="s">
        <v>23</v>
      </c>
      <c r="G39" s="13">
        <v>1</v>
      </c>
      <c r="H39" s="16">
        <v>1</v>
      </c>
      <c r="I39" s="17">
        <v>108</v>
      </c>
      <c r="J39" s="10">
        <f>7000*I39</f>
        <v>756000</v>
      </c>
      <c r="K39" s="10" t="s">
        <v>15</v>
      </c>
      <c r="L39" s="10" t="s">
        <v>15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</row>
    <row r="40" spans="1:126" s="8" customFormat="1" ht="25.5" x14ac:dyDescent="0.2">
      <c r="A40" s="13" t="s">
        <v>6</v>
      </c>
      <c r="B40" s="13" t="s">
        <v>7</v>
      </c>
      <c r="C40" s="14" t="s">
        <v>8</v>
      </c>
      <c r="D40" s="14" t="s">
        <v>9</v>
      </c>
      <c r="E40" s="18" t="s">
        <v>4</v>
      </c>
      <c r="F40" s="17" t="s">
        <v>23</v>
      </c>
      <c r="G40" s="13">
        <v>1</v>
      </c>
      <c r="H40" s="16">
        <v>1</v>
      </c>
      <c r="I40" s="17">
        <v>54</v>
      </c>
      <c r="J40" s="10">
        <f t="shared" ref="J40:J41" si="3">8000*I40</f>
        <v>432000</v>
      </c>
      <c r="K40" s="10" t="s">
        <v>15</v>
      </c>
      <c r="L40" s="10" t="s">
        <v>15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</row>
    <row r="41" spans="1:126" s="6" customFormat="1" ht="25.5" x14ac:dyDescent="0.2">
      <c r="A41" s="13" t="s">
        <v>6</v>
      </c>
      <c r="B41" s="13" t="s">
        <v>7</v>
      </c>
      <c r="C41" s="14" t="s">
        <v>8</v>
      </c>
      <c r="D41" s="14" t="s">
        <v>9</v>
      </c>
      <c r="E41" s="18" t="s">
        <v>4</v>
      </c>
      <c r="F41" s="17" t="s">
        <v>24</v>
      </c>
      <c r="G41" s="13">
        <v>1</v>
      </c>
      <c r="H41" s="16">
        <v>1</v>
      </c>
      <c r="I41" s="17">
        <v>44</v>
      </c>
      <c r="J41" s="10">
        <f t="shared" si="3"/>
        <v>352000</v>
      </c>
      <c r="K41" s="10" t="s">
        <v>15</v>
      </c>
      <c r="L41" s="10" t="s">
        <v>15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</row>
    <row r="42" spans="1:126" s="6" customFormat="1" ht="25.5" x14ac:dyDescent="0.2">
      <c r="A42" s="13" t="s">
        <v>6</v>
      </c>
      <c r="B42" s="13" t="s">
        <v>7</v>
      </c>
      <c r="C42" s="14" t="s">
        <v>8</v>
      </c>
      <c r="D42" s="14" t="s">
        <v>9</v>
      </c>
      <c r="E42" s="18" t="s">
        <v>4</v>
      </c>
      <c r="F42" s="17" t="s">
        <v>24</v>
      </c>
      <c r="G42" s="13">
        <v>1</v>
      </c>
      <c r="H42" s="16">
        <v>1</v>
      </c>
      <c r="I42" s="17">
        <v>22</v>
      </c>
      <c r="J42" s="10">
        <f>11000*I42</f>
        <v>242000</v>
      </c>
      <c r="K42" s="10" t="s">
        <v>15</v>
      </c>
      <c r="L42" s="10" t="s">
        <v>15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</row>
    <row r="43" spans="1:126" s="6" customFormat="1" ht="25.5" x14ac:dyDescent="0.2">
      <c r="A43" s="13" t="s">
        <v>6</v>
      </c>
      <c r="B43" s="13" t="s">
        <v>7</v>
      </c>
      <c r="C43" s="14" t="s">
        <v>8</v>
      </c>
      <c r="D43" s="14" t="s">
        <v>9</v>
      </c>
      <c r="E43" s="18" t="s">
        <v>4</v>
      </c>
      <c r="F43" s="17" t="s">
        <v>24</v>
      </c>
      <c r="G43" s="13">
        <v>1</v>
      </c>
      <c r="H43" s="16">
        <v>1</v>
      </c>
      <c r="I43" s="17">
        <v>11</v>
      </c>
      <c r="J43" s="10">
        <f>18000*I43</f>
        <v>198000</v>
      </c>
      <c r="K43" s="10" t="s">
        <v>15</v>
      </c>
      <c r="L43" s="10" t="s">
        <v>15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</row>
    <row r="44" spans="1:126" s="4" customFormat="1" ht="25.5" x14ac:dyDescent="0.2">
      <c r="A44" s="13" t="s">
        <v>6</v>
      </c>
      <c r="B44" s="13" t="s">
        <v>7</v>
      </c>
      <c r="C44" s="14" t="s">
        <v>8</v>
      </c>
      <c r="D44" s="14" t="s">
        <v>9</v>
      </c>
      <c r="E44" s="18" t="s">
        <v>4</v>
      </c>
      <c r="F44" s="17" t="s">
        <v>25</v>
      </c>
      <c r="G44" s="13">
        <v>1</v>
      </c>
      <c r="H44" s="16">
        <v>1</v>
      </c>
      <c r="I44" s="17">
        <v>128</v>
      </c>
      <c r="J44" s="10">
        <f>6000*I44</f>
        <v>768000</v>
      </c>
      <c r="K44" s="10" t="s">
        <v>15</v>
      </c>
      <c r="L44" s="10" t="s">
        <v>15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</row>
    <row r="45" spans="1:126" s="4" customFormat="1" ht="25.5" x14ac:dyDescent="0.2">
      <c r="A45" s="13" t="s">
        <v>6</v>
      </c>
      <c r="B45" s="13" t="s">
        <v>7</v>
      </c>
      <c r="C45" s="14" t="s">
        <v>8</v>
      </c>
      <c r="D45" s="14" t="s">
        <v>9</v>
      </c>
      <c r="E45" s="18" t="s">
        <v>4</v>
      </c>
      <c r="F45" s="17" t="s">
        <v>25</v>
      </c>
      <c r="G45" s="13">
        <v>1</v>
      </c>
      <c r="H45" s="16">
        <v>1</v>
      </c>
      <c r="I45" s="17">
        <v>64</v>
      </c>
      <c r="J45" s="10">
        <f>7000*I45</f>
        <v>448000</v>
      </c>
      <c r="K45" s="10" t="s">
        <v>15</v>
      </c>
      <c r="L45" s="10" t="s">
        <v>15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</row>
    <row r="46" spans="1:126" s="4" customFormat="1" ht="25.5" x14ac:dyDescent="0.2">
      <c r="A46" s="13" t="s">
        <v>6</v>
      </c>
      <c r="B46" s="13" t="s">
        <v>7</v>
      </c>
      <c r="C46" s="14" t="s">
        <v>8</v>
      </c>
      <c r="D46" s="14" t="s">
        <v>9</v>
      </c>
      <c r="E46" s="18" t="s">
        <v>4</v>
      </c>
      <c r="F46" s="17" t="s">
        <v>25</v>
      </c>
      <c r="G46" s="13">
        <v>1</v>
      </c>
      <c r="H46" s="16">
        <v>1</v>
      </c>
      <c r="I46" s="17">
        <v>32</v>
      </c>
      <c r="J46" s="10">
        <f>9100*I46</f>
        <v>291200</v>
      </c>
      <c r="K46" s="10" t="s">
        <v>15</v>
      </c>
      <c r="L46" s="10" t="s">
        <v>15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</row>
    <row r="47" spans="1:126" x14ac:dyDescent="0.2">
      <c r="E47" s="1"/>
    </row>
    <row r="48" spans="1:126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  <row r="431" spans="5:5" x14ac:dyDescent="0.2">
      <c r="E431" s="1"/>
    </row>
    <row r="432" spans="5:5" x14ac:dyDescent="0.2">
      <c r="E432" s="1"/>
    </row>
    <row r="433" spans="5:5" x14ac:dyDescent="0.2">
      <c r="E433" s="1"/>
    </row>
    <row r="434" spans="5:5" x14ac:dyDescent="0.2">
      <c r="E434" s="1"/>
    </row>
    <row r="435" spans="5:5" x14ac:dyDescent="0.2">
      <c r="E435" s="1"/>
    </row>
    <row r="436" spans="5:5" x14ac:dyDescent="0.2">
      <c r="E436" s="1"/>
    </row>
    <row r="437" spans="5:5" x14ac:dyDescent="0.2">
      <c r="E437" s="1"/>
    </row>
    <row r="438" spans="5:5" x14ac:dyDescent="0.2">
      <c r="E438" s="1"/>
    </row>
    <row r="439" spans="5:5" x14ac:dyDescent="0.2">
      <c r="E439" s="1"/>
    </row>
    <row r="440" spans="5:5" x14ac:dyDescent="0.2">
      <c r="E440" s="1"/>
    </row>
    <row r="441" spans="5:5" x14ac:dyDescent="0.2">
      <c r="E441" s="1"/>
    </row>
    <row r="442" spans="5:5" x14ac:dyDescent="0.2">
      <c r="E442" s="1"/>
    </row>
    <row r="443" spans="5:5" x14ac:dyDescent="0.2">
      <c r="E443" s="1"/>
    </row>
    <row r="444" spans="5:5" x14ac:dyDescent="0.2">
      <c r="E444" s="1"/>
    </row>
    <row r="445" spans="5:5" x14ac:dyDescent="0.2">
      <c r="E445" s="1"/>
    </row>
    <row r="446" spans="5:5" x14ac:dyDescent="0.2">
      <c r="E446" s="1"/>
    </row>
    <row r="447" spans="5:5" x14ac:dyDescent="0.2">
      <c r="E447" s="1"/>
    </row>
    <row r="448" spans="5:5" x14ac:dyDescent="0.2">
      <c r="E448" s="1"/>
    </row>
    <row r="449" spans="5:5" x14ac:dyDescent="0.2">
      <c r="E449" s="1"/>
    </row>
    <row r="450" spans="5:5" x14ac:dyDescent="0.2">
      <c r="E450" s="1"/>
    </row>
    <row r="451" spans="5:5" x14ac:dyDescent="0.2">
      <c r="E451" s="1"/>
    </row>
    <row r="452" spans="5:5" x14ac:dyDescent="0.2">
      <c r="E452" s="1"/>
    </row>
    <row r="453" spans="5:5" x14ac:dyDescent="0.2">
      <c r="E453" s="1"/>
    </row>
    <row r="454" spans="5:5" x14ac:dyDescent="0.2">
      <c r="E454" s="1"/>
    </row>
    <row r="455" spans="5:5" x14ac:dyDescent="0.2">
      <c r="E455" s="1"/>
    </row>
    <row r="456" spans="5:5" x14ac:dyDescent="0.2">
      <c r="E456" s="1"/>
    </row>
    <row r="457" spans="5:5" x14ac:dyDescent="0.2">
      <c r="E457" s="1"/>
    </row>
    <row r="458" spans="5:5" x14ac:dyDescent="0.2">
      <c r="E458" s="1"/>
    </row>
    <row r="459" spans="5:5" x14ac:dyDescent="0.2">
      <c r="E459" s="1"/>
    </row>
    <row r="460" spans="5:5" x14ac:dyDescent="0.2">
      <c r="E460" s="1"/>
    </row>
    <row r="461" spans="5:5" x14ac:dyDescent="0.2">
      <c r="E461" s="1"/>
    </row>
    <row r="462" spans="5:5" x14ac:dyDescent="0.2">
      <c r="E462" s="1"/>
    </row>
    <row r="463" spans="5:5" x14ac:dyDescent="0.2">
      <c r="E463" s="1"/>
    </row>
    <row r="464" spans="5:5" x14ac:dyDescent="0.2">
      <c r="E464" s="1"/>
    </row>
    <row r="465" spans="5:5" x14ac:dyDescent="0.2">
      <c r="E465" s="1"/>
    </row>
    <row r="466" spans="5:5" x14ac:dyDescent="0.2">
      <c r="E466" s="1"/>
    </row>
    <row r="467" spans="5:5" x14ac:dyDescent="0.2">
      <c r="E467" s="1"/>
    </row>
    <row r="468" spans="5:5" x14ac:dyDescent="0.2">
      <c r="E468" s="1"/>
    </row>
    <row r="469" spans="5:5" x14ac:dyDescent="0.2">
      <c r="E469" s="1"/>
    </row>
    <row r="470" spans="5:5" x14ac:dyDescent="0.2">
      <c r="E470" s="1"/>
    </row>
    <row r="471" spans="5:5" x14ac:dyDescent="0.2">
      <c r="E471" s="1"/>
    </row>
    <row r="472" spans="5:5" x14ac:dyDescent="0.2">
      <c r="E472" s="1"/>
    </row>
    <row r="473" spans="5:5" x14ac:dyDescent="0.2">
      <c r="E473" s="1"/>
    </row>
    <row r="474" spans="5:5" x14ac:dyDescent="0.2">
      <c r="E474" s="1"/>
    </row>
    <row r="475" spans="5:5" x14ac:dyDescent="0.2">
      <c r="E475" s="1"/>
    </row>
    <row r="476" spans="5:5" x14ac:dyDescent="0.2">
      <c r="E476" s="1"/>
    </row>
    <row r="477" spans="5:5" x14ac:dyDescent="0.2">
      <c r="E477" s="1"/>
    </row>
    <row r="478" spans="5:5" x14ac:dyDescent="0.2">
      <c r="E478" s="1"/>
    </row>
    <row r="479" spans="5:5" x14ac:dyDescent="0.2">
      <c r="E479" s="1"/>
    </row>
    <row r="480" spans="5:5" x14ac:dyDescent="0.2">
      <c r="E480" s="1"/>
    </row>
    <row r="481" spans="5:5" x14ac:dyDescent="0.2">
      <c r="E481" s="1"/>
    </row>
    <row r="482" spans="5:5" x14ac:dyDescent="0.2">
      <c r="E482" s="1"/>
    </row>
    <row r="483" spans="5:5" x14ac:dyDescent="0.2">
      <c r="E483" s="1"/>
    </row>
    <row r="484" spans="5:5" x14ac:dyDescent="0.2">
      <c r="E484" s="1"/>
    </row>
    <row r="485" spans="5:5" x14ac:dyDescent="0.2">
      <c r="E485" s="1"/>
    </row>
    <row r="486" spans="5:5" x14ac:dyDescent="0.2">
      <c r="E486" s="1"/>
    </row>
    <row r="487" spans="5:5" x14ac:dyDescent="0.2">
      <c r="E487" s="1"/>
    </row>
    <row r="488" spans="5:5" x14ac:dyDescent="0.2">
      <c r="E488" s="1"/>
    </row>
    <row r="489" spans="5:5" x14ac:dyDescent="0.2">
      <c r="E489" s="1"/>
    </row>
    <row r="490" spans="5:5" x14ac:dyDescent="0.2">
      <c r="E490" s="1"/>
    </row>
    <row r="491" spans="5:5" x14ac:dyDescent="0.2">
      <c r="E491" s="1"/>
    </row>
    <row r="492" spans="5:5" x14ac:dyDescent="0.2">
      <c r="E492" s="1"/>
    </row>
    <row r="493" spans="5:5" x14ac:dyDescent="0.2">
      <c r="E493" s="1"/>
    </row>
    <row r="494" spans="5:5" x14ac:dyDescent="0.2">
      <c r="E494" s="1"/>
    </row>
    <row r="495" spans="5:5" x14ac:dyDescent="0.2">
      <c r="E495" s="1"/>
    </row>
    <row r="496" spans="5:5" x14ac:dyDescent="0.2">
      <c r="E496" s="1"/>
    </row>
    <row r="497" spans="5:5" x14ac:dyDescent="0.2">
      <c r="E497" s="1"/>
    </row>
    <row r="498" spans="5:5" x14ac:dyDescent="0.2">
      <c r="E498" s="1"/>
    </row>
    <row r="499" spans="5:5" x14ac:dyDescent="0.2">
      <c r="E499" s="1"/>
    </row>
    <row r="500" spans="5:5" x14ac:dyDescent="0.2">
      <c r="E500" s="1"/>
    </row>
    <row r="501" spans="5:5" x14ac:dyDescent="0.2">
      <c r="E501" s="1"/>
    </row>
    <row r="502" spans="5:5" x14ac:dyDescent="0.2">
      <c r="E502" s="1"/>
    </row>
    <row r="503" spans="5:5" x14ac:dyDescent="0.2">
      <c r="E503" s="1"/>
    </row>
    <row r="504" spans="5:5" x14ac:dyDescent="0.2">
      <c r="E504" s="1"/>
    </row>
    <row r="505" spans="5:5" x14ac:dyDescent="0.2">
      <c r="E505" s="1"/>
    </row>
    <row r="506" spans="5:5" x14ac:dyDescent="0.2">
      <c r="E506" s="1"/>
    </row>
    <row r="507" spans="5:5" x14ac:dyDescent="0.2">
      <c r="E507" s="1"/>
    </row>
    <row r="508" spans="5:5" x14ac:dyDescent="0.2">
      <c r="E508" s="1"/>
    </row>
    <row r="509" spans="5:5" x14ac:dyDescent="0.2">
      <c r="E509" s="1"/>
    </row>
    <row r="510" spans="5:5" x14ac:dyDescent="0.2">
      <c r="E510" s="1"/>
    </row>
    <row r="511" spans="5:5" x14ac:dyDescent="0.2">
      <c r="E511" s="1"/>
    </row>
    <row r="512" spans="5:5" x14ac:dyDescent="0.2">
      <c r="E512" s="1"/>
    </row>
    <row r="513" spans="5:5" x14ac:dyDescent="0.2">
      <c r="E513" s="1"/>
    </row>
    <row r="514" spans="5:5" x14ac:dyDescent="0.2">
      <c r="E514" s="1"/>
    </row>
    <row r="515" spans="5:5" x14ac:dyDescent="0.2">
      <c r="E515" s="1"/>
    </row>
    <row r="516" spans="5:5" x14ac:dyDescent="0.2">
      <c r="E516" s="1"/>
    </row>
    <row r="517" spans="5:5" x14ac:dyDescent="0.2">
      <c r="E517" s="1"/>
    </row>
    <row r="518" spans="5:5" x14ac:dyDescent="0.2">
      <c r="E518" s="1"/>
    </row>
    <row r="519" spans="5:5" x14ac:dyDescent="0.2">
      <c r="E519" s="1"/>
    </row>
    <row r="520" spans="5:5" x14ac:dyDescent="0.2">
      <c r="E520" s="1"/>
    </row>
    <row r="521" spans="5:5" x14ac:dyDescent="0.2">
      <c r="E521" s="1"/>
    </row>
    <row r="522" spans="5:5" x14ac:dyDescent="0.2">
      <c r="E522" s="1"/>
    </row>
    <row r="523" spans="5:5" x14ac:dyDescent="0.2">
      <c r="E523" s="1"/>
    </row>
    <row r="524" spans="5:5" x14ac:dyDescent="0.2">
      <c r="E524" s="1"/>
    </row>
    <row r="525" spans="5:5" x14ac:dyDescent="0.2">
      <c r="E525" s="1"/>
    </row>
    <row r="526" spans="5:5" x14ac:dyDescent="0.2">
      <c r="E526" s="1"/>
    </row>
    <row r="527" spans="5:5" x14ac:dyDescent="0.2">
      <c r="E527" s="1"/>
    </row>
    <row r="528" spans="5:5" x14ac:dyDescent="0.2">
      <c r="E528" s="1"/>
    </row>
    <row r="529" spans="5:5" x14ac:dyDescent="0.2">
      <c r="E529" s="1"/>
    </row>
    <row r="530" spans="5:5" x14ac:dyDescent="0.2">
      <c r="E530" s="1"/>
    </row>
    <row r="531" spans="5:5" x14ac:dyDescent="0.2">
      <c r="E531" s="1"/>
    </row>
    <row r="532" spans="5:5" x14ac:dyDescent="0.2">
      <c r="E532" s="1"/>
    </row>
    <row r="533" spans="5:5" x14ac:dyDescent="0.2">
      <c r="E533" s="1"/>
    </row>
    <row r="534" spans="5:5" x14ac:dyDescent="0.2">
      <c r="E534" s="1"/>
    </row>
    <row r="535" spans="5:5" x14ac:dyDescent="0.2">
      <c r="E535" s="1"/>
    </row>
    <row r="536" spans="5:5" x14ac:dyDescent="0.2">
      <c r="E536" s="1"/>
    </row>
    <row r="537" spans="5:5" x14ac:dyDescent="0.2">
      <c r="E537" s="1"/>
    </row>
    <row r="538" spans="5:5" x14ac:dyDescent="0.2">
      <c r="E538" s="1"/>
    </row>
    <row r="539" spans="5:5" x14ac:dyDescent="0.2">
      <c r="E539" s="1"/>
    </row>
    <row r="540" spans="5:5" x14ac:dyDescent="0.2">
      <c r="E540" s="1"/>
    </row>
    <row r="541" spans="5:5" x14ac:dyDescent="0.2">
      <c r="E541" s="1"/>
    </row>
    <row r="542" spans="5:5" x14ac:dyDescent="0.2">
      <c r="E542" s="1"/>
    </row>
    <row r="543" spans="5:5" x14ac:dyDescent="0.2">
      <c r="E543" s="1"/>
    </row>
    <row r="544" spans="5:5" x14ac:dyDescent="0.2">
      <c r="E544" s="1"/>
    </row>
    <row r="545" spans="5:5" x14ac:dyDescent="0.2">
      <c r="E545" s="1"/>
    </row>
    <row r="546" spans="5:5" x14ac:dyDescent="0.2">
      <c r="E546" s="1"/>
    </row>
    <row r="547" spans="5:5" x14ac:dyDescent="0.2">
      <c r="E547" s="1"/>
    </row>
    <row r="548" spans="5:5" x14ac:dyDescent="0.2">
      <c r="E548" s="1"/>
    </row>
    <row r="549" spans="5:5" x14ac:dyDescent="0.2">
      <c r="E549" s="1"/>
    </row>
    <row r="550" spans="5:5" x14ac:dyDescent="0.2">
      <c r="E550" s="1"/>
    </row>
    <row r="551" spans="5:5" x14ac:dyDescent="0.2">
      <c r="E551" s="1"/>
    </row>
    <row r="552" spans="5:5" x14ac:dyDescent="0.2">
      <c r="E552" s="1"/>
    </row>
    <row r="553" spans="5:5" x14ac:dyDescent="0.2">
      <c r="E553" s="1"/>
    </row>
    <row r="554" spans="5:5" x14ac:dyDescent="0.2">
      <c r="E554" s="1"/>
    </row>
    <row r="555" spans="5:5" x14ac:dyDescent="0.2">
      <c r="E555" s="1"/>
    </row>
    <row r="556" spans="5:5" x14ac:dyDescent="0.2">
      <c r="E556" s="1"/>
    </row>
    <row r="557" spans="5:5" x14ac:dyDescent="0.2">
      <c r="E557" s="1"/>
    </row>
    <row r="558" spans="5:5" x14ac:dyDescent="0.2">
      <c r="E558" s="1"/>
    </row>
    <row r="559" spans="5:5" x14ac:dyDescent="0.2">
      <c r="E559" s="1"/>
    </row>
    <row r="560" spans="5:5" x14ac:dyDescent="0.2">
      <c r="E560" s="1"/>
    </row>
    <row r="561" spans="5:5" x14ac:dyDescent="0.2">
      <c r="E561" s="1"/>
    </row>
    <row r="562" spans="5:5" x14ac:dyDescent="0.2">
      <c r="E562" s="1"/>
    </row>
    <row r="563" spans="5:5" x14ac:dyDescent="0.2">
      <c r="E563" s="1"/>
    </row>
    <row r="564" spans="5:5" x14ac:dyDescent="0.2">
      <c r="E564" s="1"/>
    </row>
    <row r="565" spans="5:5" x14ac:dyDescent="0.2">
      <c r="E565" s="1"/>
    </row>
    <row r="566" spans="5:5" x14ac:dyDescent="0.2">
      <c r="E566" s="1"/>
    </row>
    <row r="567" spans="5:5" x14ac:dyDescent="0.2">
      <c r="E567" s="1"/>
    </row>
    <row r="568" spans="5:5" x14ac:dyDescent="0.2">
      <c r="E568" s="1"/>
    </row>
    <row r="569" spans="5:5" x14ac:dyDescent="0.2">
      <c r="E569" s="1"/>
    </row>
    <row r="570" spans="5:5" x14ac:dyDescent="0.2">
      <c r="E570" s="1"/>
    </row>
    <row r="571" spans="5:5" x14ac:dyDescent="0.2">
      <c r="E571" s="1"/>
    </row>
    <row r="572" spans="5:5" x14ac:dyDescent="0.2">
      <c r="E572" s="1"/>
    </row>
    <row r="573" spans="5:5" x14ac:dyDescent="0.2">
      <c r="E573" s="1"/>
    </row>
    <row r="574" spans="5:5" x14ac:dyDescent="0.2">
      <c r="E574" s="1"/>
    </row>
    <row r="575" spans="5:5" x14ac:dyDescent="0.2">
      <c r="E575" s="1"/>
    </row>
    <row r="576" spans="5:5" x14ac:dyDescent="0.2">
      <c r="E576" s="1"/>
    </row>
    <row r="577" spans="5:5" x14ac:dyDescent="0.2">
      <c r="E577" s="1"/>
    </row>
    <row r="578" spans="5:5" x14ac:dyDescent="0.2">
      <c r="E578" s="1"/>
    </row>
    <row r="579" spans="5:5" x14ac:dyDescent="0.2">
      <c r="E579" s="1"/>
    </row>
    <row r="580" spans="5:5" x14ac:dyDescent="0.2">
      <c r="E580" s="1"/>
    </row>
    <row r="581" spans="5:5" x14ac:dyDescent="0.2">
      <c r="E581" s="1"/>
    </row>
    <row r="582" spans="5:5" x14ac:dyDescent="0.2">
      <c r="E582" s="1"/>
    </row>
    <row r="583" spans="5:5" x14ac:dyDescent="0.2">
      <c r="E583" s="1"/>
    </row>
    <row r="584" spans="5:5" x14ac:dyDescent="0.2">
      <c r="E584" s="1"/>
    </row>
    <row r="585" spans="5:5" x14ac:dyDescent="0.2">
      <c r="E585" s="1"/>
    </row>
    <row r="586" spans="5:5" x14ac:dyDescent="0.2">
      <c r="E586" s="1"/>
    </row>
    <row r="587" spans="5:5" x14ac:dyDescent="0.2">
      <c r="E587" s="1"/>
    </row>
    <row r="588" spans="5:5" x14ac:dyDescent="0.2">
      <c r="E588" s="1"/>
    </row>
    <row r="589" spans="5:5" x14ac:dyDescent="0.2">
      <c r="E589" s="1"/>
    </row>
    <row r="590" spans="5:5" x14ac:dyDescent="0.2">
      <c r="E590" s="1"/>
    </row>
    <row r="591" spans="5:5" x14ac:dyDescent="0.2">
      <c r="E591" s="1"/>
    </row>
    <row r="592" spans="5:5" x14ac:dyDescent="0.2">
      <c r="E592" s="1"/>
    </row>
    <row r="593" spans="5:5" x14ac:dyDescent="0.2">
      <c r="E593" s="1"/>
    </row>
    <row r="594" spans="5:5" x14ac:dyDescent="0.2">
      <c r="E594" s="1"/>
    </row>
    <row r="595" spans="5:5" x14ac:dyDescent="0.2">
      <c r="E595" s="1"/>
    </row>
    <row r="596" spans="5:5" x14ac:dyDescent="0.2">
      <c r="E596" s="1"/>
    </row>
    <row r="597" spans="5:5" x14ac:dyDescent="0.2">
      <c r="E597" s="1"/>
    </row>
    <row r="598" spans="5:5" x14ac:dyDescent="0.2">
      <c r="E598" s="1"/>
    </row>
    <row r="599" spans="5:5" x14ac:dyDescent="0.2">
      <c r="E599" s="1"/>
    </row>
    <row r="600" spans="5:5" x14ac:dyDescent="0.2">
      <c r="E600" s="1"/>
    </row>
    <row r="601" spans="5:5" x14ac:dyDescent="0.2">
      <c r="E601" s="1"/>
    </row>
    <row r="602" spans="5:5" x14ac:dyDescent="0.2">
      <c r="E602" s="1"/>
    </row>
    <row r="603" spans="5:5" x14ac:dyDescent="0.2">
      <c r="E603" s="1"/>
    </row>
    <row r="604" spans="5:5" x14ac:dyDescent="0.2">
      <c r="E604" s="1"/>
    </row>
    <row r="605" spans="5:5" x14ac:dyDescent="0.2">
      <c r="E605" s="1"/>
    </row>
    <row r="606" spans="5:5" x14ac:dyDescent="0.2">
      <c r="E606" s="1"/>
    </row>
    <row r="607" spans="5:5" x14ac:dyDescent="0.2">
      <c r="E607" s="1"/>
    </row>
    <row r="608" spans="5:5" x14ac:dyDescent="0.2">
      <c r="E608" s="1"/>
    </row>
    <row r="609" spans="5:5" x14ac:dyDescent="0.2">
      <c r="E609" s="1"/>
    </row>
    <row r="610" spans="5:5" x14ac:dyDescent="0.2">
      <c r="E610" s="1"/>
    </row>
    <row r="611" spans="5:5" x14ac:dyDescent="0.2">
      <c r="E611" s="1"/>
    </row>
    <row r="612" spans="5:5" x14ac:dyDescent="0.2">
      <c r="E612" s="1"/>
    </row>
    <row r="613" spans="5:5" x14ac:dyDescent="0.2">
      <c r="E613" s="1"/>
    </row>
    <row r="614" spans="5:5" x14ac:dyDescent="0.2">
      <c r="E614" s="1"/>
    </row>
    <row r="615" spans="5:5" x14ac:dyDescent="0.2">
      <c r="E615" s="1"/>
    </row>
    <row r="616" spans="5:5" x14ac:dyDescent="0.2">
      <c r="E616" s="1"/>
    </row>
    <row r="617" spans="5:5" x14ac:dyDescent="0.2">
      <c r="E617" s="1"/>
    </row>
    <row r="618" spans="5:5" x14ac:dyDescent="0.2">
      <c r="E618" s="1"/>
    </row>
    <row r="619" spans="5:5" x14ac:dyDescent="0.2">
      <c r="E619" s="1"/>
    </row>
    <row r="620" spans="5:5" x14ac:dyDescent="0.2">
      <c r="E620" s="1"/>
    </row>
    <row r="621" spans="5:5" x14ac:dyDescent="0.2">
      <c r="E621" s="1"/>
    </row>
    <row r="622" spans="5:5" x14ac:dyDescent="0.2">
      <c r="E622" s="1"/>
    </row>
    <row r="623" spans="5:5" x14ac:dyDescent="0.2">
      <c r="E623" s="1"/>
    </row>
    <row r="624" spans="5:5" x14ac:dyDescent="0.2">
      <c r="E624" s="1"/>
    </row>
    <row r="625" spans="5:5" x14ac:dyDescent="0.2">
      <c r="E625" s="1"/>
    </row>
    <row r="626" spans="5:5" x14ac:dyDescent="0.2">
      <c r="E626" s="1"/>
    </row>
    <row r="627" spans="5:5" x14ac:dyDescent="0.2">
      <c r="E627" s="1"/>
    </row>
    <row r="628" spans="5:5" x14ac:dyDescent="0.2">
      <c r="E628" s="1"/>
    </row>
    <row r="629" spans="5:5" x14ac:dyDescent="0.2">
      <c r="E629" s="1"/>
    </row>
    <row r="630" spans="5:5" x14ac:dyDescent="0.2">
      <c r="E630" s="1"/>
    </row>
    <row r="631" spans="5:5" x14ac:dyDescent="0.2">
      <c r="E631" s="1"/>
    </row>
    <row r="632" spans="5:5" x14ac:dyDescent="0.2">
      <c r="E632" s="1"/>
    </row>
    <row r="633" spans="5:5" x14ac:dyDescent="0.2">
      <c r="E633" s="1"/>
    </row>
    <row r="634" spans="5:5" x14ac:dyDescent="0.2">
      <c r="E634" s="1"/>
    </row>
    <row r="635" spans="5:5" x14ac:dyDescent="0.2">
      <c r="E635" s="1"/>
    </row>
    <row r="636" spans="5:5" x14ac:dyDescent="0.2">
      <c r="E636" s="1"/>
    </row>
    <row r="637" spans="5:5" x14ac:dyDescent="0.2">
      <c r="E637" s="1"/>
    </row>
    <row r="638" spans="5:5" x14ac:dyDescent="0.2">
      <c r="E638" s="1"/>
    </row>
    <row r="639" spans="5:5" x14ac:dyDescent="0.2">
      <c r="E639" s="1"/>
    </row>
    <row r="640" spans="5:5" x14ac:dyDescent="0.2">
      <c r="E640" s="1"/>
    </row>
    <row r="641" spans="5:5" x14ac:dyDescent="0.2">
      <c r="E641" s="1"/>
    </row>
    <row r="642" spans="5:5" x14ac:dyDescent="0.2">
      <c r="E642" s="1"/>
    </row>
    <row r="643" spans="5:5" x14ac:dyDescent="0.2">
      <c r="E643" s="1"/>
    </row>
    <row r="644" spans="5:5" x14ac:dyDescent="0.2">
      <c r="E644" s="1"/>
    </row>
    <row r="645" spans="5:5" x14ac:dyDescent="0.2">
      <c r="E645" s="1"/>
    </row>
    <row r="646" spans="5:5" x14ac:dyDescent="0.2">
      <c r="E646" s="1"/>
    </row>
    <row r="647" spans="5:5" x14ac:dyDescent="0.2">
      <c r="E647" s="1"/>
    </row>
    <row r="648" spans="5:5" x14ac:dyDescent="0.2">
      <c r="E648" s="1"/>
    </row>
    <row r="649" spans="5:5" x14ac:dyDescent="0.2">
      <c r="E649" s="1"/>
    </row>
    <row r="650" spans="5:5" x14ac:dyDescent="0.2">
      <c r="E650" s="1"/>
    </row>
    <row r="651" spans="5:5" x14ac:dyDescent="0.2">
      <c r="E651" s="1"/>
    </row>
    <row r="652" spans="5:5" x14ac:dyDescent="0.2">
      <c r="E652" s="1"/>
    </row>
    <row r="653" spans="5:5" x14ac:dyDescent="0.2">
      <c r="E653" s="1"/>
    </row>
    <row r="654" spans="5:5" x14ac:dyDescent="0.2">
      <c r="E654" s="1"/>
    </row>
    <row r="655" spans="5:5" x14ac:dyDescent="0.2">
      <c r="E655" s="1"/>
    </row>
    <row r="656" spans="5:5" x14ac:dyDescent="0.2">
      <c r="E656" s="1"/>
    </row>
    <row r="657" spans="5:5" x14ac:dyDescent="0.2">
      <c r="E657" s="1"/>
    </row>
    <row r="658" spans="5:5" x14ac:dyDescent="0.2">
      <c r="E658" s="1"/>
    </row>
    <row r="659" spans="5:5" x14ac:dyDescent="0.2">
      <c r="E659" s="1"/>
    </row>
    <row r="660" spans="5:5" x14ac:dyDescent="0.2">
      <c r="E660" s="1"/>
    </row>
    <row r="661" spans="5:5" x14ac:dyDescent="0.2">
      <c r="E661" s="1"/>
    </row>
    <row r="662" spans="5:5" x14ac:dyDescent="0.2">
      <c r="E662" s="1"/>
    </row>
    <row r="663" spans="5:5" x14ac:dyDescent="0.2">
      <c r="E663" s="1"/>
    </row>
    <row r="664" spans="5:5" x14ac:dyDescent="0.2">
      <c r="E664" s="1"/>
    </row>
    <row r="665" spans="5:5" x14ac:dyDescent="0.2">
      <c r="E665" s="1"/>
    </row>
    <row r="666" spans="5:5" x14ac:dyDescent="0.2">
      <c r="E666" s="1"/>
    </row>
    <row r="667" spans="5:5" x14ac:dyDescent="0.2">
      <c r="E667" s="1"/>
    </row>
    <row r="668" spans="5:5" x14ac:dyDescent="0.2">
      <c r="E668" s="1"/>
    </row>
    <row r="669" spans="5:5" x14ac:dyDescent="0.2">
      <c r="E669" s="1"/>
    </row>
    <row r="670" spans="5:5" x14ac:dyDescent="0.2">
      <c r="E670" s="1"/>
    </row>
    <row r="671" spans="5:5" x14ac:dyDescent="0.2">
      <c r="E671" s="1"/>
    </row>
    <row r="672" spans="5:5" x14ac:dyDescent="0.2">
      <c r="E672" s="1"/>
    </row>
    <row r="673" spans="5:5" x14ac:dyDescent="0.2">
      <c r="E673" s="1"/>
    </row>
    <row r="674" spans="5:5" x14ac:dyDescent="0.2">
      <c r="E674" s="1"/>
    </row>
    <row r="675" spans="5:5" x14ac:dyDescent="0.2">
      <c r="E675" s="1"/>
    </row>
    <row r="676" spans="5:5" x14ac:dyDescent="0.2">
      <c r="E676" s="1"/>
    </row>
    <row r="677" spans="5:5" x14ac:dyDescent="0.2">
      <c r="E677" s="1"/>
    </row>
    <row r="678" spans="5:5" x14ac:dyDescent="0.2">
      <c r="E678" s="1"/>
    </row>
    <row r="679" spans="5:5" x14ac:dyDescent="0.2">
      <c r="E679" s="1"/>
    </row>
    <row r="680" spans="5:5" x14ac:dyDescent="0.2">
      <c r="E680" s="1"/>
    </row>
    <row r="681" spans="5:5" x14ac:dyDescent="0.2">
      <c r="E681" s="1"/>
    </row>
    <row r="682" spans="5:5" x14ac:dyDescent="0.2">
      <c r="E682" s="1"/>
    </row>
    <row r="683" spans="5:5" x14ac:dyDescent="0.2">
      <c r="E683" s="1"/>
    </row>
    <row r="684" spans="5:5" x14ac:dyDescent="0.2">
      <c r="E684" s="1"/>
    </row>
    <row r="685" spans="5:5" x14ac:dyDescent="0.2">
      <c r="E685" s="1"/>
    </row>
    <row r="686" spans="5:5" x14ac:dyDescent="0.2">
      <c r="E686" s="1"/>
    </row>
    <row r="687" spans="5:5" x14ac:dyDescent="0.2">
      <c r="E687" s="1"/>
    </row>
    <row r="688" spans="5:5" x14ac:dyDescent="0.2">
      <c r="E688" s="1"/>
    </row>
    <row r="689" spans="5:5" x14ac:dyDescent="0.2">
      <c r="E689" s="1"/>
    </row>
    <row r="690" spans="5:5" x14ac:dyDescent="0.2">
      <c r="E690" s="1"/>
    </row>
    <row r="691" spans="5:5" x14ac:dyDescent="0.2">
      <c r="E691" s="1"/>
    </row>
    <row r="692" spans="5:5" x14ac:dyDescent="0.2">
      <c r="E692" s="1"/>
    </row>
    <row r="693" spans="5:5" x14ac:dyDescent="0.2">
      <c r="E693" s="1"/>
    </row>
    <row r="694" spans="5:5" x14ac:dyDescent="0.2">
      <c r="E694" s="1"/>
    </row>
    <row r="695" spans="5:5" x14ac:dyDescent="0.2">
      <c r="E695" s="1"/>
    </row>
    <row r="696" spans="5:5" x14ac:dyDescent="0.2">
      <c r="E696" s="1"/>
    </row>
    <row r="697" spans="5:5" x14ac:dyDescent="0.2">
      <c r="E697" s="1"/>
    </row>
    <row r="698" spans="5:5" x14ac:dyDescent="0.2">
      <c r="E698" s="1"/>
    </row>
    <row r="699" spans="5:5" x14ac:dyDescent="0.2">
      <c r="E699" s="1"/>
    </row>
    <row r="700" spans="5:5" x14ac:dyDescent="0.2">
      <c r="E700" s="1"/>
    </row>
    <row r="701" spans="5:5" x14ac:dyDescent="0.2">
      <c r="E701" s="1"/>
    </row>
    <row r="702" spans="5:5" x14ac:dyDescent="0.2">
      <c r="E702" s="1"/>
    </row>
    <row r="703" spans="5:5" x14ac:dyDescent="0.2">
      <c r="E703" s="1"/>
    </row>
    <row r="704" spans="5:5" x14ac:dyDescent="0.2">
      <c r="E704" s="1"/>
    </row>
    <row r="705" spans="5:5" x14ac:dyDescent="0.2">
      <c r="E705" s="1"/>
    </row>
    <row r="706" spans="5:5" x14ac:dyDescent="0.2">
      <c r="E706" s="1"/>
    </row>
    <row r="707" spans="5:5" x14ac:dyDescent="0.2">
      <c r="E707" s="1"/>
    </row>
    <row r="708" spans="5:5" x14ac:dyDescent="0.2">
      <c r="E708" s="1"/>
    </row>
    <row r="709" spans="5:5" x14ac:dyDescent="0.2">
      <c r="E709" s="1"/>
    </row>
    <row r="710" spans="5:5" x14ac:dyDescent="0.2">
      <c r="E710" s="1"/>
    </row>
    <row r="711" spans="5:5" x14ac:dyDescent="0.2">
      <c r="E711" s="1"/>
    </row>
    <row r="712" spans="5:5" x14ac:dyDescent="0.2">
      <c r="E712" s="1"/>
    </row>
    <row r="713" spans="5:5" x14ac:dyDescent="0.2">
      <c r="E713" s="1"/>
    </row>
    <row r="714" spans="5:5" x14ac:dyDescent="0.2">
      <c r="E714" s="1"/>
    </row>
    <row r="715" spans="5:5" x14ac:dyDescent="0.2">
      <c r="E715" s="1"/>
    </row>
    <row r="716" spans="5:5" x14ac:dyDescent="0.2">
      <c r="E716" s="1"/>
    </row>
    <row r="717" spans="5:5" x14ac:dyDescent="0.2">
      <c r="E717" s="1"/>
    </row>
    <row r="718" spans="5:5" x14ac:dyDescent="0.2">
      <c r="E718" s="1"/>
    </row>
    <row r="719" spans="5:5" x14ac:dyDescent="0.2">
      <c r="E719" s="1"/>
    </row>
    <row r="720" spans="5:5" x14ac:dyDescent="0.2">
      <c r="E720" s="1"/>
    </row>
    <row r="721" spans="5:5" x14ac:dyDescent="0.2">
      <c r="E721" s="1"/>
    </row>
    <row r="722" spans="5:5" x14ac:dyDescent="0.2">
      <c r="E722" s="1"/>
    </row>
    <row r="723" spans="5:5" x14ac:dyDescent="0.2">
      <c r="E723" s="1"/>
    </row>
    <row r="724" spans="5:5" x14ac:dyDescent="0.2">
      <c r="E724" s="1"/>
    </row>
    <row r="725" spans="5:5" x14ac:dyDescent="0.2">
      <c r="E725" s="1"/>
    </row>
    <row r="726" spans="5:5" x14ac:dyDescent="0.2">
      <c r="E726" s="1"/>
    </row>
    <row r="727" spans="5:5" x14ac:dyDescent="0.2">
      <c r="E727" s="1"/>
    </row>
    <row r="728" spans="5:5" x14ac:dyDescent="0.2">
      <c r="E728" s="1"/>
    </row>
    <row r="729" spans="5:5" x14ac:dyDescent="0.2">
      <c r="E729" s="1"/>
    </row>
    <row r="730" spans="5:5" x14ac:dyDescent="0.2">
      <c r="E730" s="1"/>
    </row>
    <row r="731" spans="5:5" x14ac:dyDescent="0.2">
      <c r="E731" s="1"/>
    </row>
    <row r="732" spans="5:5" x14ac:dyDescent="0.2">
      <c r="E732" s="1"/>
    </row>
    <row r="733" spans="5:5" x14ac:dyDescent="0.2">
      <c r="E733" s="1"/>
    </row>
    <row r="734" spans="5:5" x14ac:dyDescent="0.2">
      <c r="E734" s="1"/>
    </row>
    <row r="735" spans="5:5" x14ac:dyDescent="0.2">
      <c r="E735" s="1"/>
    </row>
    <row r="736" spans="5:5" x14ac:dyDescent="0.2">
      <c r="E736" s="1"/>
    </row>
    <row r="737" spans="5:5" x14ac:dyDescent="0.2">
      <c r="E737" s="1"/>
    </row>
    <row r="738" spans="5:5" x14ac:dyDescent="0.2">
      <c r="E738" s="1"/>
    </row>
    <row r="739" spans="5:5" x14ac:dyDescent="0.2">
      <c r="E739" s="1"/>
    </row>
    <row r="740" spans="5:5" x14ac:dyDescent="0.2">
      <c r="E740" s="1"/>
    </row>
    <row r="741" spans="5:5" x14ac:dyDescent="0.2">
      <c r="E741" s="1"/>
    </row>
    <row r="742" spans="5:5" x14ac:dyDescent="0.2">
      <c r="E742" s="1"/>
    </row>
    <row r="743" spans="5:5" x14ac:dyDescent="0.2">
      <c r="E743" s="1"/>
    </row>
    <row r="744" spans="5:5" x14ac:dyDescent="0.2">
      <c r="E744" s="1"/>
    </row>
    <row r="745" spans="5:5" x14ac:dyDescent="0.2">
      <c r="E745" s="1"/>
    </row>
    <row r="746" spans="5:5" x14ac:dyDescent="0.2">
      <c r="E746" s="1"/>
    </row>
    <row r="747" spans="5:5" x14ac:dyDescent="0.2">
      <c r="E747" s="1"/>
    </row>
    <row r="748" spans="5:5" x14ac:dyDescent="0.2">
      <c r="E748" s="1"/>
    </row>
    <row r="749" spans="5:5" x14ac:dyDescent="0.2">
      <c r="E749" s="1"/>
    </row>
    <row r="750" spans="5:5" x14ac:dyDescent="0.2">
      <c r="E750" s="1"/>
    </row>
    <row r="751" spans="5:5" x14ac:dyDescent="0.2">
      <c r="E751" s="1"/>
    </row>
    <row r="752" spans="5:5" x14ac:dyDescent="0.2">
      <c r="E752" s="1"/>
    </row>
    <row r="753" spans="5:5" x14ac:dyDescent="0.2">
      <c r="E753" s="1"/>
    </row>
    <row r="754" spans="5:5" x14ac:dyDescent="0.2">
      <c r="E754" s="1"/>
    </row>
    <row r="755" spans="5:5" x14ac:dyDescent="0.2">
      <c r="E755" s="1"/>
    </row>
    <row r="756" spans="5:5" x14ac:dyDescent="0.2">
      <c r="E756" s="1"/>
    </row>
    <row r="757" spans="5:5" x14ac:dyDescent="0.2">
      <c r="E757" s="1"/>
    </row>
    <row r="758" spans="5:5" x14ac:dyDescent="0.2">
      <c r="E758" s="1"/>
    </row>
    <row r="759" spans="5:5" x14ac:dyDescent="0.2">
      <c r="E759" s="1"/>
    </row>
    <row r="760" spans="5:5" x14ac:dyDescent="0.2">
      <c r="E760" s="1"/>
    </row>
    <row r="761" spans="5:5" x14ac:dyDescent="0.2">
      <c r="E761" s="1"/>
    </row>
    <row r="762" spans="5:5" x14ac:dyDescent="0.2">
      <c r="E762" s="1"/>
    </row>
    <row r="763" spans="5:5" x14ac:dyDescent="0.2">
      <c r="E763" s="1"/>
    </row>
    <row r="764" spans="5:5" x14ac:dyDescent="0.2">
      <c r="E764" s="1"/>
    </row>
    <row r="765" spans="5:5" x14ac:dyDescent="0.2">
      <c r="E765" s="1"/>
    </row>
    <row r="766" spans="5:5" x14ac:dyDescent="0.2">
      <c r="E766" s="1"/>
    </row>
    <row r="767" spans="5:5" x14ac:dyDescent="0.2">
      <c r="E767" s="1"/>
    </row>
    <row r="768" spans="5:5" x14ac:dyDescent="0.2">
      <c r="E768" s="1"/>
    </row>
    <row r="769" spans="5:5" x14ac:dyDescent="0.2">
      <c r="E769" s="1"/>
    </row>
    <row r="770" spans="5:5" x14ac:dyDescent="0.2">
      <c r="E770" s="1"/>
    </row>
    <row r="771" spans="5:5" x14ac:dyDescent="0.2">
      <c r="E771" s="1"/>
    </row>
    <row r="772" spans="5:5" x14ac:dyDescent="0.2">
      <c r="E772" s="1"/>
    </row>
    <row r="773" spans="5:5" x14ac:dyDescent="0.2">
      <c r="E773" s="1"/>
    </row>
    <row r="774" spans="5:5" x14ac:dyDescent="0.2">
      <c r="E774" s="1"/>
    </row>
    <row r="775" spans="5:5" x14ac:dyDescent="0.2">
      <c r="E775" s="1"/>
    </row>
    <row r="776" spans="5:5" x14ac:dyDescent="0.2">
      <c r="E776" s="1"/>
    </row>
    <row r="777" spans="5:5" x14ac:dyDescent="0.2">
      <c r="E777" s="1"/>
    </row>
    <row r="778" spans="5:5" x14ac:dyDescent="0.2">
      <c r="E778" s="1"/>
    </row>
    <row r="779" spans="5:5" x14ac:dyDescent="0.2">
      <c r="E779" s="1"/>
    </row>
    <row r="780" spans="5:5" x14ac:dyDescent="0.2">
      <c r="E780" s="1"/>
    </row>
    <row r="781" spans="5:5" x14ac:dyDescent="0.2">
      <c r="E781" s="1"/>
    </row>
    <row r="782" spans="5:5" x14ac:dyDescent="0.2">
      <c r="E782" s="1"/>
    </row>
    <row r="783" spans="5:5" x14ac:dyDescent="0.2">
      <c r="E783" s="1"/>
    </row>
    <row r="784" spans="5:5" x14ac:dyDescent="0.2">
      <c r="E784" s="1"/>
    </row>
    <row r="785" spans="5:5" x14ac:dyDescent="0.2">
      <c r="E785" s="1"/>
    </row>
    <row r="786" spans="5:5" x14ac:dyDescent="0.2">
      <c r="E786" s="1"/>
    </row>
    <row r="787" spans="5:5" x14ac:dyDescent="0.2">
      <c r="E787" s="1"/>
    </row>
    <row r="788" spans="5:5" x14ac:dyDescent="0.2">
      <c r="E788" s="1"/>
    </row>
    <row r="789" spans="5:5" x14ac:dyDescent="0.2">
      <c r="E789" s="1"/>
    </row>
    <row r="790" spans="5:5" x14ac:dyDescent="0.2">
      <c r="E790" s="1"/>
    </row>
    <row r="791" spans="5:5" x14ac:dyDescent="0.2">
      <c r="E791" s="1"/>
    </row>
    <row r="792" spans="5:5" x14ac:dyDescent="0.2">
      <c r="E792" s="1"/>
    </row>
    <row r="793" spans="5:5" x14ac:dyDescent="0.2">
      <c r="E793" s="1"/>
    </row>
    <row r="794" spans="5:5" x14ac:dyDescent="0.2">
      <c r="E794" s="1"/>
    </row>
    <row r="795" spans="5:5" x14ac:dyDescent="0.2">
      <c r="E795" s="1"/>
    </row>
    <row r="796" spans="5:5" x14ac:dyDescent="0.2">
      <c r="E796" s="1"/>
    </row>
    <row r="797" spans="5:5" x14ac:dyDescent="0.2">
      <c r="E797" s="1"/>
    </row>
    <row r="798" spans="5:5" x14ac:dyDescent="0.2">
      <c r="E798" s="1"/>
    </row>
    <row r="799" spans="5:5" x14ac:dyDescent="0.2">
      <c r="E799" s="1"/>
    </row>
    <row r="800" spans="5:5" x14ac:dyDescent="0.2">
      <c r="E800" s="1"/>
    </row>
    <row r="801" spans="5:5" x14ac:dyDescent="0.2">
      <c r="E801" s="1"/>
    </row>
    <row r="802" spans="5:5" x14ac:dyDescent="0.2">
      <c r="E802" s="1"/>
    </row>
    <row r="803" spans="5:5" x14ac:dyDescent="0.2">
      <c r="E803" s="1"/>
    </row>
    <row r="804" spans="5:5" x14ac:dyDescent="0.2">
      <c r="E804" s="1"/>
    </row>
    <row r="805" spans="5:5" x14ac:dyDescent="0.2">
      <c r="E805" s="1"/>
    </row>
    <row r="806" spans="5:5" x14ac:dyDescent="0.2">
      <c r="E806" s="1"/>
    </row>
    <row r="807" spans="5:5" x14ac:dyDescent="0.2">
      <c r="E807" s="1"/>
    </row>
    <row r="808" spans="5:5" x14ac:dyDescent="0.2">
      <c r="E808" s="1"/>
    </row>
    <row r="809" spans="5:5" x14ac:dyDescent="0.2">
      <c r="E809" s="1"/>
    </row>
    <row r="810" spans="5:5" x14ac:dyDescent="0.2">
      <c r="E810" s="1"/>
    </row>
    <row r="811" spans="5:5" x14ac:dyDescent="0.2">
      <c r="E811" s="1"/>
    </row>
    <row r="812" spans="5:5" x14ac:dyDescent="0.2">
      <c r="E812" s="1"/>
    </row>
    <row r="813" spans="5:5" x14ac:dyDescent="0.2">
      <c r="E813" s="1"/>
    </row>
    <row r="814" spans="5:5" x14ac:dyDescent="0.2">
      <c r="E814" s="1"/>
    </row>
    <row r="815" spans="5:5" x14ac:dyDescent="0.2">
      <c r="E815" s="1"/>
    </row>
    <row r="816" spans="5:5" x14ac:dyDescent="0.2">
      <c r="E816" s="1"/>
    </row>
    <row r="817" spans="5:5" x14ac:dyDescent="0.2">
      <c r="E817" s="1"/>
    </row>
    <row r="818" spans="5:5" x14ac:dyDescent="0.2">
      <c r="E818" s="1"/>
    </row>
    <row r="819" spans="5:5" x14ac:dyDescent="0.2">
      <c r="E819" s="1"/>
    </row>
    <row r="820" spans="5:5" x14ac:dyDescent="0.2">
      <c r="E820" s="1"/>
    </row>
    <row r="821" spans="5:5" x14ac:dyDescent="0.2">
      <c r="E821" s="1"/>
    </row>
    <row r="822" spans="5:5" x14ac:dyDescent="0.2">
      <c r="E822" s="1"/>
    </row>
    <row r="823" spans="5:5" x14ac:dyDescent="0.2">
      <c r="E823" s="1"/>
    </row>
    <row r="824" spans="5:5" x14ac:dyDescent="0.2">
      <c r="E824" s="1"/>
    </row>
    <row r="825" spans="5:5" x14ac:dyDescent="0.2">
      <c r="E825" s="1"/>
    </row>
    <row r="826" spans="5:5" x14ac:dyDescent="0.2">
      <c r="E826" s="1"/>
    </row>
    <row r="827" spans="5:5" x14ac:dyDescent="0.2">
      <c r="E827" s="1"/>
    </row>
    <row r="828" spans="5:5" x14ac:dyDescent="0.2">
      <c r="E828" s="1"/>
    </row>
    <row r="829" spans="5:5" x14ac:dyDescent="0.2">
      <c r="E829" s="1"/>
    </row>
    <row r="830" spans="5:5" x14ac:dyDescent="0.2">
      <c r="E830" s="1"/>
    </row>
    <row r="831" spans="5:5" x14ac:dyDescent="0.2">
      <c r="E831" s="1"/>
    </row>
    <row r="832" spans="5:5" x14ac:dyDescent="0.2">
      <c r="E832" s="1"/>
    </row>
    <row r="833" spans="5:5" x14ac:dyDescent="0.2">
      <c r="E833" s="1"/>
    </row>
    <row r="834" spans="5:5" x14ac:dyDescent="0.2">
      <c r="E834" s="1"/>
    </row>
    <row r="835" spans="5:5" x14ac:dyDescent="0.2">
      <c r="E835" s="1"/>
    </row>
    <row r="836" spans="5:5" x14ac:dyDescent="0.2">
      <c r="E836" s="1"/>
    </row>
    <row r="837" spans="5:5" x14ac:dyDescent="0.2">
      <c r="E837" s="1"/>
    </row>
    <row r="838" spans="5:5" x14ac:dyDescent="0.2">
      <c r="E838" s="1"/>
    </row>
    <row r="839" spans="5:5" x14ac:dyDescent="0.2">
      <c r="E839" s="1"/>
    </row>
    <row r="840" spans="5:5" x14ac:dyDescent="0.2">
      <c r="E840" s="1"/>
    </row>
    <row r="841" spans="5:5" x14ac:dyDescent="0.2">
      <c r="E841" s="1"/>
    </row>
    <row r="842" spans="5:5" x14ac:dyDescent="0.2">
      <c r="E842" s="1"/>
    </row>
    <row r="843" spans="5:5" x14ac:dyDescent="0.2">
      <c r="E843" s="1"/>
    </row>
    <row r="844" spans="5:5" x14ac:dyDescent="0.2">
      <c r="E844" s="1"/>
    </row>
    <row r="845" spans="5:5" x14ac:dyDescent="0.2">
      <c r="E845" s="1"/>
    </row>
    <row r="846" spans="5:5" x14ac:dyDescent="0.2">
      <c r="E846" s="1"/>
    </row>
    <row r="847" spans="5:5" x14ac:dyDescent="0.2">
      <c r="E847" s="1"/>
    </row>
    <row r="848" spans="5:5" x14ac:dyDescent="0.2">
      <c r="E848" s="1"/>
    </row>
    <row r="849" spans="5:5" x14ac:dyDescent="0.2">
      <c r="E849" s="1"/>
    </row>
    <row r="850" spans="5:5" x14ac:dyDescent="0.2">
      <c r="E850" s="1"/>
    </row>
    <row r="851" spans="5:5" x14ac:dyDescent="0.2">
      <c r="E851" s="1"/>
    </row>
    <row r="852" spans="5:5" x14ac:dyDescent="0.2">
      <c r="E852" s="1"/>
    </row>
    <row r="853" spans="5:5" x14ac:dyDescent="0.2">
      <c r="E853" s="1"/>
    </row>
    <row r="854" spans="5:5" x14ac:dyDescent="0.2">
      <c r="E854" s="1"/>
    </row>
    <row r="855" spans="5:5" x14ac:dyDescent="0.2">
      <c r="E855" s="1"/>
    </row>
    <row r="856" spans="5:5" x14ac:dyDescent="0.2">
      <c r="E856" s="1"/>
    </row>
    <row r="857" spans="5:5" x14ac:dyDescent="0.2">
      <c r="E857" s="1"/>
    </row>
    <row r="858" spans="5:5" x14ac:dyDescent="0.2">
      <c r="E858" s="1"/>
    </row>
    <row r="859" spans="5:5" x14ac:dyDescent="0.2">
      <c r="E859" s="1"/>
    </row>
    <row r="860" spans="5:5" x14ac:dyDescent="0.2">
      <c r="E860" s="1"/>
    </row>
    <row r="861" spans="5:5" x14ac:dyDescent="0.2">
      <c r="E861" s="1"/>
    </row>
    <row r="862" spans="5:5" x14ac:dyDescent="0.2">
      <c r="E862" s="1"/>
    </row>
    <row r="863" spans="5:5" x14ac:dyDescent="0.2">
      <c r="E863" s="1"/>
    </row>
    <row r="864" spans="5:5" x14ac:dyDescent="0.2">
      <c r="E864" s="1"/>
    </row>
    <row r="865" spans="5:5" x14ac:dyDescent="0.2">
      <c r="E865" s="1"/>
    </row>
    <row r="866" spans="5:5" x14ac:dyDescent="0.2">
      <c r="E866" s="1"/>
    </row>
    <row r="867" spans="5:5" x14ac:dyDescent="0.2">
      <c r="E867" s="1"/>
    </row>
    <row r="868" spans="5:5" x14ac:dyDescent="0.2">
      <c r="E868" s="1"/>
    </row>
    <row r="869" spans="5:5" x14ac:dyDescent="0.2">
      <c r="E869" s="1"/>
    </row>
    <row r="870" spans="5:5" x14ac:dyDescent="0.2">
      <c r="E870" s="1"/>
    </row>
    <row r="871" spans="5:5" x14ac:dyDescent="0.2">
      <c r="E871" s="1"/>
    </row>
    <row r="872" spans="5:5" x14ac:dyDescent="0.2">
      <c r="E872" s="1"/>
    </row>
    <row r="873" spans="5:5" x14ac:dyDescent="0.2">
      <c r="E873" s="1"/>
    </row>
    <row r="874" spans="5:5" x14ac:dyDescent="0.2">
      <c r="E874" s="1"/>
    </row>
    <row r="875" spans="5:5" x14ac:dyDescent="0.2">
      <c r="E875" s="1"/>
    </row>
    <row r="876" spans="5:5" x14ac:dyDescent="0.2">
      <c r="E876" s="1"/>
    </row>
    <row r="877" spans="5:5" x14ac:dyDescent="0.2">
      <c r="E877" s="1"/>
    </row>
    <row r="878" spans="5:5" x14ac:dyDescent="0.2">
      <c r="E878" s="1"/>
    </row>
    <row r="879" spans="5:5" x14ac:dyDescent="0.2">
      <c r="E879" s="1"/>
    </row>
    <row r="880" spans="5:5" x14ac:dyDescent="0.2">
      <c r="E880" s="1"/>
    </row>
    <row r="881" spans="5:5" x14ac:dyDescent="0.2">
      <c r="E881" s="1"/>
    </row>
    <row r="882" spans="5:5" x14ac:dyDescent="0.2">
      <c r="E882" s="1"/>
    </row>
    <row r="883" spans="5:5" x14ac:dyDescent="0.2">
      <c r="E883" s="1"/>
    </row>
    <row r="884" spans="5:5" x14ac:dyDescent="0.2">
      <c r="E884" s="1"/>
    </row>
    <row r="885" spans="5:5" x14ac:dyDescent="0.2">
      <c r="E885" s="1"/>
    </row>
    <row r="886" spans="5:5" x14ac:dyDescent="0.2">
      <c r="E886" s="1"/>
    </row>
    <row r="887" spans="5:5" x14ac:dyDescent="0.2">
      <c r="E887" s="1"/>
    </row>
    <row r="888" spans="5:5" x14ac:dyDescent="0.2">
      <c r="E888" s="1"/>
    </row>
    <row r="889" spans="5:5" x14ac:dyDescent="0.2">
      <c r="E889" s="1"/>
    </row>
    <row r="890" spans="5:5" x14ac:dyDescent="0.2">
      <c r="E890" s="1"/>
    </row>
    <row r="891" spans="5:5" x14ac:dyDescent="0.2">
      <c r="E891" s="1"/>
    </row>
    <row r="892" spans="5:5" x14ac:dyDescent="0.2">
      <c r="E892" s="1"/>
    </row>
    <row r="893" spans="5:5" x14ac:dyDescent="0.2">
      <c r="E893" s="1"/>
    </row>
    <row r="894" spans="5:5" x14ac:dyDescent="0.2">
      <c r="E894" s="1"/>
    </row>
    <row r="895" spans="5:5" x14ac:dyDescent="0.2">
      <c r="E895" s="1"/>
    </row>
    <row r="896" spans="5:5" x14ac:dyDescent="0.2">
      <c r="E896" s="1"/>
    </row>
    <row r="897" spans="5:5" x14ac:dyDescent="0.2">
      <c r="E897" s="1"/>
    </row>
    <row r="898" spans="5:5" x14ac:dyDescent="0.2">
      <c r="E898" s="1"/>
    </row>
    <row r="899" spans="5:5" x14ac:dyDescent="0.2">
      <c r="E899" s="1"/>
    </row>
    <row r="900" spans="5:5" x14ac:dyDescent="0.2">
      <c r="E900" s="1"/>
    </row>
    <row r="901" spans="5:5" x14ac:dyDescent="0.2">
      <c r="E901" s="1"/>
    </row>
    <row r="902" spans="5:5" x14ac:dyDescent="0.2">
      <c r="E902" s="1"/>
    </row>
    <row r="903" spans="5:5" x14ac:dyDescent="0.2">
      <c r="E903" s="1"/>
    </row>
    <row r="904" spans="5:5" x14ac:dyDescent="0.2">
      <c r="E904" s="1"/>
    </row>
    <row r="905" spans="5:5" x14ac:dyDescent="0.2">
      <c r="E905" s="1"/>
    </row>
    <row r="906" spans="5:5" x14ac:dyDescent="0.2">
      <c r="E906" s="1"/>
    </row>
    <row r="907" spans="5:5" x14ac:dyDescent="0.2">
      <c r="E907" s="1"/>
    </row>
    <row r="908" spans="5:5" x14ac:dyDescent="0.2">
      <c r="E908" s="1"/>
    </row>
    <row r="909" spans="5:5" x14ac:dyDescent="0.2">
      <c r="E909" s="1"/>
    </row>
    <row r="910" spans="5:5" x14ac:dyDescent="0.2">
      <c r="E910" s="1"/>
    </row>
    <row r="911" spans="5:5" x14ac:dyDescent="0.2">
      <c r="E911" s="1"/>
    </row>
    <row r="912" spans="5:5" x14ac:dyDescent="0.2">
      <c r="E912" s="1"/>
    </row>
    <row r="913" spans="5:5" x14ac:dyDescent="0.2">
      <c r="E913" s="1"/>
    </row>
    <row r="914" spans="5:5" x14ac:dyDescent="0.2">
      <c r="E914" s="1"/>
    </row>
    <row r="915" spans="5:5" x14ac:dyDescent="0.2">
      <c r="E915" s="1"/>
    </row>
    <row r="916" spans="5:5" x14ac:dyDescent="0.2">
      <c r="E916" s="1"/>
    </row>
    <row r="917" spans="5:5" x14ac:dyDescent="0.2">
      <c r="E917" s="1"/>
    </row>
    <row r="918" spans="5:5" x14ac:dyDescent="0.2">
      <c r="E918" s="1"/>
    </row>
    <row r="919" spans="5:5" x14ac:dyDescent="0.2">
      <c r="E919" s="1"/>
    </row>
    <row r="920" spans="5:5" x14ac:dyDescent="0.2">
      <c r="E920" s="1"/>
    </row>
    <row r="921" spans="5:5" x14ac:dyDescent="0.2">
      <c r="E921" s="1"/>
    </row>
    <row r="922" spans="5:5" x14ac:dyDescent="0.2">
      <c r="E922" s="1"/>
    </row>
    <row r="923" spans="5:5" x14ac:dyDescent="0.2">
      <c r="E923" s="1"/>
    </row>
    <row r="924" spans="5:5" x14ac:dyDescent="0.2">
      <c r="E924" s="1"/>
    </row>
    <row r="925" spans="5:5" x14ac:dyDescent="0.2">
      <c r="E925" s="1"/>
    </row>
    <row r="926" spans="5:5" x14ac:dyDescent="0.2">
      <c r="E926" s="1"/>
    </row>
    <row r="927" spans="5:5" x14ac:dyDescent="0.2">
      <c r="E927" s="1"/>
    </row>
    <row r="928" spans="5:5" x14ac:dyDescent="0.2">
      <c r="E928" s="1"/>
    </row>
    <row r="929" spans="5:5" x14ac:dyDescent="0.2">
      <c r="E929" s="1"/>
    </row>
    <row r="930" spans="5:5" x14ac:dyDescent="0.2">
      <c r="E930" s="1"/>
    </row>
    <row r="931" spans="5:5" x14ac:dyDescent="0.2">
      <c r="E931" s="1"/>
    </row>
    <row r="932" spans="5:5" x14ac:dyDescent="0.2">
      <c r="E932" s="1"/>
    </row>
    <row r="933" spans="5:5" x14ac:dyDescent="0.2">
      <c r="E933" s="1"/>
    </row>
    <row r="934" spans="5:5" x14ac:dyDescent="0.2">
      <c r="E934" s="1"/>
    </row>
    <row r="935" spans="5:5" x14ac:dyDescent="0.2">
      <c r="E935" s="1"/>
    </row>
    <row r="936" spans="5:5" x14ac:dyDescent="0.2">
      <c r="E936" s="1"/>
    </row>
    <row r="937" spans="5:5" x14ac:dyDescent="0.2">
      <c r="E937" s="1"/>
    </row>
    <row r="938" spans="5:5" x14ac:dyDescent="0.2">
      <c r="E938" s="1"/>
    </row>
    <row r="939" spans="5:5" x14ac:dyDescent="0.2">
      <c r="E939" s="1"/>
    </row>
    <row r="940" spans="5:5" x14ac:dyDescent="0.2">
      <c r="E940" s="1"/>
    </row>
    <row r="941" spans="5:5" x14ac:dyDescent="0.2">
      <c r="E941" s="1"/>
    </row>
    <row r="942" spans="5:5" x14ac:dyDescent="0.2">
      <c r="E942" s="1"/>
    </row>
    <row r="943" spans="5:5" x14ac:dyDescent="0.2">
      <c r="E943" s="1"/>
    </row>
    <row r="944" spans="5:5" x14ac:dyDescent="0.2">
      <c r="E944" s="1"/>
    </row>
    <row r="945" spans="5:5" x14ac:dyDescent="0.2">
      <c r="E945" s="1"/>
    </row>
    <row r="946" spans="5:5" x14ac:dyDescent="0.2">
      <c r="E946" s="1"/>
    </row>
    <row r="947" spans="5:5" x14ac:dyDescent="0.2">
      <c r="E947" s="1"/>
    </row>
    <row r="948" spans="5:5" x14ac:dyDescent="0.2">
      <c r="E948" s="1"/>
    </row>
    <row r="949" spans="5:5" x14ac:dyDescent="0.2">
      <c r="E949" s="1"/>
    </row>
    <row r="950" spans="5:5" x14ac:dyDescent="0.2">
      <c r="E950" s="1"/>
    </row>
    <row r="951" spans="5:5" x14ac:dyDescent="0.2">
      <c r="E951" s="1"/>
    </row>
    <row r="952" spans="5:5" x14ac:dyDescent="0.2">
      <c r="E952" s="1"/>
    </row>
    <row r="953" spans="5:5" x14ac:dyDescent="0.2">
      <c r="E953" s="1"/>
    </row>
    <row r="954" spans="5:5" x14ac:dyDescent="0.2">
      <c r="E954" s="1"/>
    </row>
    <row r="955" spans="5:5" x14ac:dyDescent="0.2">
      <c r="E955" s="1"/>
    </row>
    <row r="956" spans="5:5" x14ac:dyDescent="0.2">
      <c r="E956" s="1"/>
    </row>
    <row r="957" spans="5:5" x14ac:dyDescent="0.2">
      <c r="E957" s="1"/>
    </row>
    <row r="958" spans="5:5" x14ac:dyDescent="0.2">
      <c r="E958" s="1"/>
    </row>
    <row r="959" spans="5:5" x14ac:dyDescent="0.2">
      <c r="E959" s="1"/>
    </row>
    <row r="960" spans="5:5" x14ac:dyDescent="0.2">
      <c r="E960" s="1"/>
    </row>
    <row r="961" spans="5:5" x14ac:dyDescent="0.2">
      <c r="E961" s="1"/>
    </row>
    <row r="962" spans="5:5" x14ac:dyDescent="0.2">
      <c r="E962" s="1"/>
    </row>
    <row r="963" spans="5:5" x14ac:dyDescent="0.2">
      <c r="E963" s="1"/>
    </row>
    <row r="964" spans="5:5" x14ac:dyDescent="0.2">
      <c r="E964" s="1"/>
    </row>
    <row r="965" spans="5:5" x14ac:dyDescent="0.2">
      <c r="E965" s="1"/>
    </row>
    <row r="966" spans="5:5" x14ac:dyDescent="0.2">
      <c r="E966" s="1"/>
    </row>
    <row r="967" spans="5:5" x14ac:dyDescent="0.2">
      <c r="E967" s="1"/>
    </row>
    <row r="968" spans="5:5" x14ac:dyDescent="0.2">
      <c r="E968" s="1"/>
    </row>
    <row r="969" spans="5:5" x14ac:dyDescent="0.2">
      <c r="E969" s="1"/>
    </row>
    <row r="970" spans="5:5" x14ac:dyDescent="0.2">
      <c r="E970" s="1"/>
    </row>
    <row r="971" spans="5:5" x14ac:dyDescent="0.2">
      <c r="E971" s="1"/>
    </row>
    <row r="972" spans="5:5" x14ac:dyDescent="0.2">
      <c r="E972" s="1"/>
    </row>
    <row r="973" spans="5:5" x14ac:dyDescent="0.2">
      <c r="E973" s="1"/>
    </row>
    <row r="974" spans="5:5" x14ac:dyDescent="0.2">
      <c r="E974" s="1"/>
    </row>
    <row r="975" spans="5:5" x14ac:dyDescent="0.2">
      <c r="E975" s="1"/>
    </row>
    <row r="976" spans="5:5" x14ac:dyDescent="0.2">
      <c r="E976" s="1"/>
    </row>
    <row r="977" spans="5:5" x14ac:dyDescent="0.2">
      <c r="E977" s="1"/>
    </row>
    <row r="978" spans="5:5" x14ac:dyDescent="0.2">
      <c r="E978" s="1"/>
    </row>
    <row r="979" spans="5:5" x14ac:dyDescent="0.2">
      <c r="E979" s="1"/>
    </row>
    <row r="980" spans="5:5" x14ac:dyDescent="0.2">
      <c r="E980" s="1"/>
    </row>
    <row r="981" spans="5:5" x14ac:dyDescent="0.2">
      <c r="E981" s="1"/>
    </row>
    <row r="982" spans="5:5" x14ac:dyDescent="0.2">
      <c r="E982" s="1"/>
    </row>
    <row r="983" spans="5:5" x14ac:dyDescent="0.2">
      <c r="E983" s="1"/>
    </row>
    <row r="984" spans="5:5" x14ac:dyDescent="0.2">
      <c r="E984" s="1"/>
    </row>
    <row r="985" spans="5:5" x14ac:dyDescent="0.2">
      <c r="E985" s="1"/>
    </row>
    <row r="986" spans="5:5" x14ac:dyDescent="0.2">
      <c r="E986" s="1"/>
    </row>
    <row r="987" spans="5:5" x14ac:dyDescent="0.2">
      <c r="E987" s="1"/>
    </row>
    <row r="988" spans="5:5" x14ac:dyDescent="0.2">
      <c r="E988" s="1"/>
    </row>
  </sheetData>
  <autoFilter ref="A1:L2"/>
  <hyperlinks>
    <hyperlink ref="E2" r:id="rId1"/>
    <hyperlink ref="E3:E46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 в салоне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2025-11-29T17:02:27Z</dcterms:modified>
</cp:coreProperties>
</file>