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Электрички" sheetId="4" r:id="rId1"/>
  </sheets>
  <definedNames>
    <definedName name="_xlnm._FilterDatabase" localSheetId="0" hidden="1">Электрички!$A$1:$N$2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4" l="1"/>
  <c r="J3" i="4"/>
  <c r="K3" i="4"/>
  <c r="L3" i="4"/>
  <c r="M3" i="4"/>
  <c r="I4" i="4"/>
  <c r="J4" i="4"/>
  <c r="K4" i="4"/>
  <c r="L4" i="4"/>
  <c r="M4" i="4"/>
  <c r="I5" i="4"/>
  <c r="J5" i="4"/>
  <c r="K5" i="4"/>
  <c r="L5" i="4"/>
  <c r="M5" i="4"/>
  <c r="I7" i="4"/>
  <c r="J7" i="4"/>
  <c r="K7" i="4"/>
  <c r="L7" i="4"/>
  <c r="M7" i="4"/>
  <c r="I8" i="4"/>
  <c r="J8" i="4"/>
  <c r="K8" i="4"/>
  <c r="L8" i="4"/>
  <c r="M8" i="4"/>
  <c r="I9" i="4"/>
  <c r="J9" i="4"/>
  <c r="K9" i="4"/>
  <c r="L9" i="4"/>
  <c r="M9" i="4"/>
  <c r="I11" i="4"/>
  <c r="J11" i="4"/>
  <c r="K11" i="4"/>
  <c r="L11" i="4"/>
  <c r="M11" i="4"/>
  <c r="I12" i="4"/>
  <c r="J12" i="4"/>
  <c r="K12" i="4"/>
  <c r="L12" i="4"/>
  <c r="M12" i="4"/>
  <c r="I13" i="4"/>
  <c r="J13" i="4"/>
  <c r="K13" i="4"/>
  <c r="L13" i="4"/>
  <c r="M13" i="4"/>
  <c r="I15" i="4"/>
  <c r="J15" i="4"/>
  <c r="K15" i="4"/>
  <c r="L15" i="4"/>
  <c r="M15" i="4"/>
  <c r="I16" i="4"/>
  <c r="J16" i="4"/>
  <c r="K16" i="4"/>
  <c r="L16" i="4"/>
  <c r="M16" i="4"/>
  <c r="I17" i="4"/>
  <c r="J17" i="4"/>
  <c r="K17" i="4"/>
  <c r="L17" i="4"/>
  <c r="M17" i="4"/>
  <c r="I19" i="4"/>
  <c r="J19" i="4"/>
  <c r="K19" i="4"/>
  <c r="L19" i="4"/>
  <c r="M19" i="4"/>
  <c r="I20" i="4"/>
  <c r="J20" i="4"/>
  <c r="K20" i="4"/>
  <c r="L20" i="4"/>
  <c r="M20" i="4"/>
  <c r="I21" i="4"/>
  <c r="J21" i="4"/>
  <c r="K21" i="4"/>
  <c r="L21" i="4"/>
  <c r="M21" i="4"/>
  <c r="I23" i="4"/>
  <c r="J23" i="4"/>
  <c r="K23" i="4"/>
  <c r="L23" i="4"/>
  <c r="M23" i="4"/>
  <c r="I24" i="4"/>
  <c r="J24" i="4"/>
  <c r="K24" i="4"/>
  <c r="L24" i="4"/>
  <c r="M24" i="4"/>
  <c r="I25" i="4"/>
  <c r="J25" i="4"/>
  <c r="K25" i="4"/>
  <c r="L25" i="4"/>
  <c r="M25" i="4"/>
  <c r="I27" i="4"/>
  <c r="J27" i="4"/>
  <c r="K27" i="4"/>
  <c r="L27" i="4"/>
  <c r="M27" i="4"/>
  <c r="I28" i="4"/>
  <c r="J28" i="4"/>
  <c r="K28" i="4"/>
  <c r="L28" i="4"/>
  <c r="M28" i="4"/>
  <c r="I29" i="4"/>
  <c r="J29" i="4"/>
  <c r="K29" i="4"/>
  <c r="L29" i="4"/>
  <c r="M29" i="4"/>
  <c r="I31" i="4"/>
  <c r="J31" i="4"/>
  <c r="K31" i="4"/>
  <c r="L31" i="4"/>
  <c r="M31" i="4"/>
  <c r="I32" i="4"/>
  <c r="J32" i="4"/>
  <c r="K32" i="4"/>
  <c r="L32" i="4"/>
  <c r="M32" i="4"/>
  <c r="I33" i="4"/>
  <c r="J33" i="4"/>
  <c r="K33" i="4"/>
  <c r="L33" i="4"/>
  <c r="M33" i="4"/>
  <c r="M30" i="4"/>
  <c r="L30" i="4"/>
  <c r="K30" i="4"/>
  <c r="J30" i="4"/>
  <c r="I30" i="4"/>
  <c r="M26" i="4"/>
  <c r="L26" i="4"/>
  <c r="K26" i="4"/>
  <c r="J26" i="4"/>
  <c r="I26" i="4"/>
  <c r="M22" i="4"/>
  <c r="L22" i="4"/>
  <c r="K22" i="4"/>
  <c r="J22" i="4"/>
  <c r="I22" i="4"/>
  <c r="M18" i="4"/>
  <c r="L18" i="4"/>
  <c r="K18" i="4"/>
  <c r="J18" i="4"/>
  <c r="I18" i="4"/>
  <c r="M14" i="4"/>
  <c r="L14" i="4"/>
  <c r="K14" i="4"/>
  <c r="J14" i="4"/>
  <c r="I14" i="4"/>
  <c r="M10" i="4"/>
  <c r="L10" i="4"/>
  <c r="K10" i="4"/>
  <c r="J10" i="4"/>
  <c r="I10" i="4"/>
  <c r="M6" i="4"/>
  <c r="L6" i="4"/>
  <c r="K6" i="4"/>
  <c r="J6" i="4"/>
  <c r="I6" i="4"/>
  <c r="M2" i="4"/>
  <c r="L2" i="4"/>
  <c r="K2" i="4"/>
  <c r="J2" i="4"/>
  <c r="I2" i="4"/>
</calcChain>
</file>

<file path=xl/sharedStrings.xml><?xml version="1.0" encoding="utf-8"?>
<sst xmlns="http://schemas.openxmlformats.org/spreadsheetml/2006/main" count="238" uniqueCount="26">
  <si>
    <t>Фото</t>
  </si>
  <si>
    <t>Стикер</t>
  </si>
  <si>
    <t>Москва и МО</t>
  </si>
  <si>
    <t>Схема движения</t>
  </si>
  <si>
    <t>Период, дней</t>
  </si>
  <si>
    <t>Вид рекламы</t>
  </si>
  <si>
    <t>Направление</t>
  </si>
  <si>
    <t>Вид транспорта</t>
  </si>
  <si>
    <t>Город</t>
  </si>
  <si>
    <t>МЦД1 (D1) Белорусско-Савеловский</t>
  </si>
  <si>
    <t>Электричка</t>
  </si>
  <si>
    <t>Количество стикеров</t>
  </si>
  <si>
    <t>Место размещения рекламы</t>
  </si>
  <si>
    <t>30х40 1 ярус</t>
  </si>
  <si>
    <t>30х40 2 ярус</t>
  </si>
  <si>
    <t>60х40 1 ярус</t>
  </si>
  <si>
    <t>60х40 2 ярус</t>
  </si>
  <si>
    <t>60х80</t>
  </si>
  <si>
    <t>МЦД2 (D2) Курско-Рижский</t>
  </si>
  <si>
    <t>МЦД3 (D3) Ленинградско-Казанский</t>
  </si>
  <si>
    <t>Ленинградское</t>
  </si>
  <si>
    <t>Казанское</t>
  </si>
  <si>
    <t>МЦД4 (D4) Калужско-Нижегородский</t>
  </si>
  <si>
    <t>Павелецкое</t>
  </si>
  <si>
    <t>Ярославское</t>
  </si>
  <si>
    <t>Внутри вагонов на дверях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</si>
</sst>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</cellXfs>
  <cellStyles count="3">
    <cellStyle name="Гиперссылка" xfId="2" builtinId="8"/>
    <cellStyle name="Гиперссылка 4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ZhUGXo3MyjAS5Q" TargetMode="External"/><Relationship Id="rId13" Type="http://schemas.openxmlformats.org/officeDocument/2006/relationships/hyperlink" Target="https://disk.yandex.ru/i/goSdmH3R0Rw_FQ" TargetMode="External"/><Relationship Id="rId18" Type="http://schemas.openxmlformats.org/officeDocument/2006/relationships/hyperlink" Target="https://disk.yandex.ru/i/9xqJDxdqK2BJsw" TargetMode="External"/><Relationship Id="rId3" Type="http://schemas.openxmlformats.org/officeDocument/2006/relationships/hyperlink" Target="https://disk.yandex.ru/i/oLetIWzbydfvag" TargetMode="External"/><Relationship Id="rId7" Type="http://schemas.openxmlformats.org/officeDocument/2006/relationships/hyperlink" Target="https://disk.yandex.ru/i/ZhUGXo3MyjAS5Q" TargetMode="External"/><Relationship Id="rId12" Type="http://schemas.openxmlformats.org/officeDocument/2006/relationships/hyperlink" Target="https://disk.yandex.ru/i/hMCxuRUgk7SieQ" TargetMode="External"/><Relationship Id="rId17" Type="http://schemas.openxmlformats.org/officeDocument/2006/relationships/hyperlink" Target="https://disk.yandex.ru/i/9xqJDxdqK2BJsw" TargetMode="External"/><Relationship Id="rId2" Type="http://schemas.openxmlformats.org/officeDocument/2006/relationships/hyperlink" Target="https://disk.yandex.ru/d/bVS6fRP9L4eFQA" TargetMode="External"/><Relationship Id="rId16" Type="http://schemas.openxmlformats.org/officeDocument/2006/relationships/hyperlink" Target="https://disk.yandex.ru/i/5sQcbqLEha7zqQ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iIr7Twpnign3lg" TargetMode="External"/><Relationship Id="rId6" Type="http://schemas.openxmlformats.org/officeDocument/2006/relationships/hyperlink" Target="https://disk.yandex.ru/i/8xQkKsxS6c7S0g" TargetMode="External"/><Relationship Id="rId11" Type="http://schemas.openxmlformats.org/officeDocument/2006/relationships/hyperlink" Target="https://disk.yandex.ru/i/hMCxuRUgk7SieQ" TargetMode="External"/><Relationship Id="rId5" Type="http://schemas.openxmlformats.org/officeDocument/2006/relationships/hyperlink" Target="https://disk.yandex.ru/i/8xQkKsxS6c7S0g" TargetMode="External"/><Relationship Id="rId15" Type="http://schemas.openxmlformats.org/officeDocument/2006/relationships/hyperlink" Target="https://disk.yandex.ru/i/5sQcbqLEha7zqQ" TargetMode="External"/><Relationship Id="rId10" Type="http://schemas.openxmlformats.org/officeDocument/2006/relationships/hyperlink" Target="https://disk.yandex.ru/i/NuzrRt_pqJuzbA" TargetMode="External"/><Relationship Id="rId19" Type="http://schemas.openxmlformats.org/officeDocument/2006/relationships/hyperlink" Target="https://disk.yandex.ru/d/iIr7Twpnign3lg" TargetMode="External"/><Relationship Id="rId4" Type="http://schemas.openxmlformats.org/officeDocument/2006/relationships/hyperlink" Target="https://disk.yandex.ru/i/oLetIWzbydfvag" TargetMode="External"/><Relationship Id="rId9" Type="http://schemas.openxmlformats.org/officeDocument/2006/relationships/hyperlink" Target="https://disk.yandex.ru/i/NuzrRt_pqJuzbA" TargetMode="External"/><Relationship Id="rId14" Type="http://schemas.openxmlformats.org/officeDocument/2006/relationships/hyperlink" Target="https://disk.yandex.ru/i/goSdmH3R0Rw_F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>
      <selection activeCell="C3" sqref="C3"/>
    </sheetView>
  </sheetViews>
  <sheetFormatPr defaultRowHeight="12.75" x14ac:dyDescent="0.2"/>
  <cols>
    <col min="1" max="1" width="17.7109375" style="1" customWidth="1"/>
    <col min="2" max="2" width="18.7109375" style="1" customWidth="1"/>
    <col min="3" max="3" width="23.42578125" style="3" customWidth="1"/>
    <col min="4" max="4" width="16.5703125" style="1" customWidth="1"/>
    <col min="5" max="5" width="19.42578125" style="1" customWidth="1"/>
    <col min="6" max="6" width="15.140625" style="2" customWidth="1"/>
    <col min="7" max="7" width="17.7109375" style="2" customWidth="1"/>
    <col min="8" max="8" width="23.85546875" style="2" customWidth="1"/>
    <col min="9" max="9" width="20.140625" style="2" customWidth="1"/>
    <col min="10" max="13" width="19.7109375" style="2" customWidth="1"/>
    <col min="14" max="14" width="22.140625" style="2" customWidth="1"/>
    <col min="15" max="19" width="9.140625" style="4"/>
    <col min="20" max="16384" width="9.140625" style="1"/>
  </cols>
  <sheetData>
    <row r="1" spans="1:14" s="3" customFormat="1" ht="25.5" x14ac:dyDescent="0.25">
      <c r="A1" s="5" t="s">
        <v>8</v>
      </c>
      <c r="B1" s="5" t="s">
        <v>7</v>
      </c>
      <c r="C1" s="5" t="s">
        <v>6</v>
      </c>
      <c r="D1" s="5" t="s">
        <v>5</v>
      </c>
      <c r="E1" s="5" t="s">
        <v>12</v>
      </c>
      <c r="F1" s="7" t="s">
        <v>0</v>
      </c>
      <c r="G1" s="5" t="s">
        <v>4</v>
      </c>
      <c r="H1" s="5" t="s">
        <v>11</v>
      </c>
      <c r="I1" s="5" t="s">
        <v>13</v>
      </c>
      <c r="J1" s="5" t="s">
        <v>14</v>
      </c>
      <c r="K1" s="5" t="s">
        <v>15</v>
      </c>
      <c r="L1" s="5" t="s">
        <v>16</v>
      </c>
      <c r="M1" s="5" t="s">
        <v>17</v>
      </c>
      <c r="N1" s="5" t="s">
        <v>3</v>
      </c>
    </row>
    <row r="2" spans="1:14" ht="25.5" x14ac:dyDescent="0.2">
      <c r="A2" s="8" t="s">
        <v>2</v>
      </c>
      <c r="B2" s="8" t="s">
        <v>10</v>
      </c>
      <c r="C2" s="8" t="s">
        <v>9</v>
      </c>
      <c r="D2" s="8" t="s">
        <v>1</v>
      </c>
      <c r="E2" s="8" t="s">
        <v>25</v>
      </c>
      <c r="F2" s="9" t="s">
        <v>0</v>
      </c>
      <c r="G2" s="8">
        <v>30</v>
      </c>
      <c r="H2" s="8">
        <v>176</v>
      </c>
      <c r="I2" s="6">
        <f>5200*H2</f>
        <v>915200</v>
      </c>
      <c r="J2" s="6">
        <f>3900*H2</f>
        <v>686400</v>
      </c>
      <c r="K2" s="6">
        <f>7900*H2</f>
        <v>1390400</v>
      </c>
      <c r="L2" s="6">
        <f>7200*H2</f>
        <v>1267200</v>
      </c>
      <c r="M2" s="6">
        <f>12500*H2</f>
        <v>2200000</v>
      </c>
      <c r="N2" s="10" t="s">
        <v>3</v>
      </c>
    </row>
    <row r="3" spans="1:14" ht="25.5" x14ac:dyDescent="0.2">
      <c r="A3" s="8" t="s">
        <v>2</v>
      </c>
      <c r="B3" s="8" t="s">
        <v>10</v>
      </c>
      <c r="C3" s="8" t="s">
        <v>9</v>
      </c>
      <c r="D3" s="8" t="s">
        <v>1</v>
      </c>
      <c r="E3" s="8" t="s">
        <v>25</v>
      </c>
      <c r="F3" s="9" t="s">
        <v>0</v>
      </c>
      <c r="G3" s="8">
        <v>30</v>
      </c>
      <c r="H3" s="8">
        <v>352</v>
      </c>
      <c r="I3" s="6">
        <f t="shared" ref="I3:I5" si="0">5200*H3</f>
        <v>1830400</v>
      </c>
      <c r="J3" s="6">
        <f t="shared" ref="J3:J5" si="1">3900*H3</f>
        <v>1372800</v>
      </c>
      <c r="K3" s="6">
        <f t="shared" ref="K3:K5" si="2">7900*H3</f>
        <v>2780800</v>
      </c>
      <c r="L3" s="6">
        <f t="shared" ref="L3:L5" si="3">7200*H3</f>
        <v>2534400</v>
      </c>
      <c r="M3" s="6">
        <f t="shared" ref="M3:M5" si="4">12500*H3</f>
        <v>4400000</v>
      </c>
      <c r="N3" s="10" t="s">
        <v>3</v>
      </c>
    </row>
    <row r="4" spans="1:14" ht="25.5" x14ac:dyDescent="0.2">
      <c r="A4" s="8" t="s">
        <v>2</v>
      </c>
      <c r="B4" s="8" t="s">
        <v>10</v>
      </c>
      <c r="C4" s="8" t="s">
        <v>9</v>
      </c>
      <c r="D4" s="8" t="s">
        <v>1</v>
      </c>
      <c r="E4" s="8" t="s">
        <v>25</v>
      </c>
      <c r="F4" s="9" t="s">
        <v>0</v>
      </c>
      <c r="G4" s="8">
        <v>30</v>
      </c>
      <c r="H4" s="8">
        <v>528</v>
      </c>
      <c r="I4" s="6">
        <f t="shared" si="0"/>
        <v>2745600</v>
      </c>
      <c r="J4" s="6">
        <f t="shared" si="1"/>
        <v>2059200</v>
      </c>
      <c r="K4" s="6">
        <f t="shared" si="2"/>
        <v>4171200</v>
      </c>
      <c r="L4" s="6">
        <f t="shared" si="3"/>
        <v>3801600</v>
      </c>
      <c r="M4" s="6">
        <f t="shared" si="4"/>
        <v>6600000</v>
      </c>
      <c r="N4" s="10" t="s">
        <v>3</v>
      </c>
    </row>
    <row r="5" spans="1:14" ht="25.5" x14ac:dyDescent="0.2">
      <c r="A5" s="8" t="s">
        <v>2</v>
      </c>
      <c r="B5" s="8" t="s">
        <v>10</v>
      </c>
      <c r="C5" s="8" t="s">
        <v>9</v>
      </c>
      <c r="D5" s="8" t="s">
        <v>1</v>
      </c>
      <c r="E5" s="8" t="s">
        <v>25</v>
      </c>
      <c r="F5" s="9" t="s">
        <v>0</v>
      </c>
      <c r="G5" s="8">
        <v>30</v>
      </c>
      <c r="H5" s="8">
        <v>704</v>
      </c>
      <c r="I5" s="6">
        <f t="shared" si="0"/>
        <v>3660800</v>
      </c>
      <c r="J5" s="6">
        <f t="shared" si="1"/>
        <v>2745600</v>
      </c>
      <c r="K5" s="6">
        <f t="shared" si="2"/>
        <v>5561600</v>
      </c>
      <c r="L5" s="6">
        <f t="shared" si="3"/>
        <v>5068800</v>
      </c>
      <c r="M5" s="6">
        <f t="shared" si="4"/>
        <v>8800000</v>
      </c>
      <c r="N5" s="10" t="s">
        <v>3</v>
      </c>
    </row>
    <row r="6" spans="1:14" ht="25.5" x14ac:dyDescent="0.2">
      <c r="A6" s="8" t="s">
        <v>2</v>
      </c>
      <c r="B6" s="8" t="s">
        <v>10</v>
      </c>
      <c r="C6" s="8" t="s">
        <v>18</v>
      </c>
      <c r="D6" s="8" t="s">
        <v>1</v>
      </c>
      <c r="E6" s="8" t="s">
        <v>25</v>
      </c>
      <c r="F6" s="9" t="s">
        <v>0</v>
      </c>
      <c r="G6" s="8">
        <v>30</v>
      </c>
      <c r="H6" s="8">
        <v>120</v>
      </c>
      <c r="I6" s="6">
        <f>7300*H6</f>
        <v>876000</v>
      </c>
      <c r="J6" s="6">
        <f>5200*H6</f>
        <v>624000</v>
      </c>
      <c r="K6" s="6">
        <f>11500*H6</f>
        <v>1380000</v>
      </c>
      <c r="L6" s="6">
        <f>9500*H6</f>
        <v>1140000</v>
      </c>
      <c r="M6" s="6">
        <f>17500*H6</f>
        <v>2100000</v>
      </c>
      <c r="N6" s="10" t="s">
        <v>3</v>
      </c>
    </row>
    <row r="7" spans="1:14" ht="25.5" x14ac:dyDescent="0.2">
      <c r="A7" s="8" t="s">
        <v>2</v>
      </c>
      <c r="B7" s="8" t="s">
        <v>10</v>
      </c>
      <c r="C7" s="8" t="s">
        <v>18</v>
      </c>
      <c r="D7" s="8" t="s">
        <v>1</v>
      </c>
      <c r="E7" s="8" t="s">
        <v>25</v>
      </c>
      <c r="F7" s="9" t="s">
        <v>0</v>
      </c>
      <c r="G7" s="8">
        <v>30</v>
      </c>
      <c r="H7" s="8">
        <v>240</v>
      </c>
      <c r="I7" s="6">
        <f t="shared" ref="I7:I9" si="5">7300*H7</f>
        <v>1752000</v>
      </c>
      <c r="J7" s="6">
        <f t="shared" ref="J7:J9" si="6">5200*H7</f>
        <v>1248000</v>
      </c>
      <c r="K7" s="6">
        <f t="shared" ref="K7:K9" si="7">11500*H7</f>
        <v>2760000</v>
      </c>
      <c r="L7" s="6">
        <f t="shared" ref="L7:L9" si="8">9500*H7</f>
        <v>2280000</v>
      </c>
      <c r="M7" s="6">
        <f t="shared" ref="M7:M9" si="9">17500*H7</f>
        <v>4200000</v>
      </c>
      <c r="N7" s="10" t="s">
        <v>3</v>
      </c>
    </row>
    <row r="8" spans="1:14" ht="25.5" x14ac:dyDescent="0.2">
      <c r="A8" s="8" t="s">
        <v>2</v>
      </c>
      <c r="B8" s="8" t="s">
        <v>10</v>
      </c>
      <c r="C8" s="8" t="s">
        <v>18</v>
      </c>
      <c r="D8" s="8" t="s">
        <v>1</v>
      </c>
      <c r="E8" s="8" t="s">
        <v>25</v>
      </c>
      <c r="F8" s="9" t="s">
        <v>0</v>
      </c>
      <c r="G8" s="8">
        <v>30</v>
      </c>
      <c r="H8" s="8">
        <v>360</v>
      </c>
      <c r="I8" s="6">
        <f t="shared" si="5"/>
        <v>2628000</v>
      </c>
      <c r="J8" s="6">
        <f t="shared" si="6"/>
        <v>1872000</v>
      </c>
      <c r="K8" s="6">
        <f t="shared" si="7"/>
        <v>4140000</v>
      </c>
      <c r="L8" s="6">
        <f t="shared" si="8"/>
        <v>3420000</v>
      </c>
      <c r="M8" s="6">
        <f t="shared" si="9"/>
        <v>6300000</v>
      </c>
      <c r="N8" s="10" t="s">
        <v>3</v>
      </c>
    </row>
    <row r="9" spans="1:14" ht="25.5" x14ac:dyDescent="0.2">
      <c r="A9" s="8" t="s">
        <v>2</v>
      </c>
      <c r="B9" s="8" t="s">
        <v>10</v>
      </c>
      <c r="C9" s="8" t="s">
        <v>18</v>
      </c>
      <c r="D9" s="8" t="s">
        <v>1</v>
      </c>
      <c r="E9" s="8" t="s">
        <v>25</v>
      </c>
      <c r="F9" s="9" t="s">
        <v>0</v>
      </c>
      <c r="G9" s="8">
        <v>30</v>
      </c>
      <c r="H9" s="8">
        <v>480</v>
      </c>
      <c r="I9" s="6">
        <f t="shared" si="5"/>
        <v>3504000</v>
      </c>
      <c r="J9" s="6">
        <f t="shared" si="6"/>
        <v>2496000</v>
      </c>
      <c r="K9" s="6">
        <f t="shared" si="7"/>
        <v>5520000</v>
      </c>
      <c r="L9" s="6">
        <f t="shared" si="8"/>
        <v>4560000</v>
      </c>
      <c r="M9" s="6">
        <f t="shared" si="9"/>
        <v>8400000</v>
      </c>
      <c r="N9" s="10" t="s">
        <v>3</v>
      </c>
    </row>
    <row r="10" spans="1:14" ht="25.5" x14ac:dyDescent="0.2">
      <c r="A10" s="8" t="s">
        <v>2</v>
      </c>
      <c r="B10" s="8" t="s">
        <v>10</v>
      </c>
      <c r="C10" s="8" t="s">
        <v>19</v>
      </c>
      <c r="D10" s="8" t="s">
        <v>1</v>
      </c>
      <c r="E10" s="8" t="s">
        <v>25</v>
      </c>
      <c r="F10" s="9" t="s">
        <v>0</v>
      </c>
      <c r="G10" s="8">
        <v>30</v>
      </c>
      <c r="H10" s="8">
        <v>83</v>
      </c>
      <c r="I10" s="6">
        <f>5200*H10</f>
        <v>431600</v>
      </c>
      <c r="J10" s="6">
        <f>3900*H10</f>
        <v>323700</v>
      </c>
      <c r="K10" s="6">
        <f>8000*H10</f>
        <v>664000</v>
      </c>
      <c r="L10" s="6">
        <f>7200*H10</f>
        <v>597600</v>
      </c>
      <c r="M10" s="6">
        <f>13500*H10</f>
        <v>1120500</v>
      </c>
      <c r="N10" s="10" t="s">
        <v>3</v>
      </c>
    </row>
    <row r="11" spans="1:14" ht="25.5" x14ac:dyDescent="0.2">
      <c r="A11" s="8" t="s">
        <v>2</v>
      </c>
      <c r="B11" s="8" t="s">
        <v>10</v>
      </c>
      <c r="C11" s="8" t="s">
        <v>19</v>
      </c>
      <c r="D11" s="8" t="s">
        <v>1</v>
      </c>
      <c r="E11" s="8" t="s">
        <v>25</v>
      </c>
      <c r="F11" s="9" t="s">
        <v>0</v>
      </c>
      <c r="G11" s="8">
        <v>30</v>
      </c>
      <c r="H11" s="8">
        <v>166</v>
      </c>
      <c r="I11" s="6">
        <f t="shared" ref="I11:I13" si="10">5200*H11</f>
        <v>863200</v>
      </c>
      <c r="J11" s="6">
        <f t="shared" ref="J11:J13" si="11">3900*H11</f>
        <v>647400</v>
      </c>
      <c r="K11" s="6">
        <f t="shared" ref="K11:K13" si="12">8000*H11</f>
        <v>1328000</v>
      </c>
      <c r="L11" s="6">
        <f t="shared" ref="L11:L13" si="13">7200*H11</f>
        <v>1195200</v>
      </c>
      <c r="M11" s="6">
        <f t="shared" ref="M11:M13" si="14">13500*H11</f>
        <v>2241000</v>
      </c>
      <c r="N11" s="10" t="s">
        <v>3</v>
      </c>
    </row>
    <row r="12" spans="1:14" ht="25.5" x14ac:dyDescent="0.2">
      <c r="A12" s="8" t="s">
        <v>2</v>
      </c>
      <c r="B12" s="8" t="s">
        <v>10</v>
      </c>
      <c r="C12" s="8" t="s">
        <v>19</v>
      </c>
      <c r="D12" s="8" t="s">
        <v>1</v>
      </c>
      <c r="E12" s="8" t="s">
        <v>25</v>
      </c>
      <c r="F12" s="9" t="s">
        <v>0</v>
      </c>
      <c r="G12" s="8">
        <v>30</v>
      </c>
      <c r="H12" s="8">
        <v>249</v>
      </c>
      <c r="I12" s="6">
        <f t="shared" si="10"/>
        <v>1294800</v>
      </c>
      <c r="J12" s="6">
        <f t="shared" si="11"/>
        <v>971100</v>
      </c>
      <c r="K12" s="6">
        <f t="shared" si="12"/>
        <v>1992000</v>
      </c>
      <c r="L12" s="6">
        <f t="shared" si="13"/>
        <v>1792800</v>
      </c>
      <c r="M12" s="6">
        <f t="shared" si="14"/>
        <v>3361500</v>
      </c>
      <c r="N12" s="10" t="s">
        <v>3</v>
      </c>
    </row>
    <row r="13" spans="1:14" ht="25.5" x14ac:dyDescent="0.2">
      <c r="A13" s="8" t="s">
        <v>2</v>
      </c>
      <c r="B13" s="8" t="s">
        <v>10</v>
      </c>
      <c r="C13" s="8" t="s">
        <v>19</v>
      </c>
      <c r="D13" s="8" t="s">
        <v>1</v>
      </c>
      <c r="E13" s="8" t="s">
        <v>25</v>
      </c>
      <c r="F13" s="9" t="s">
        <v>0</v>
      </c>
      <c r="G13" s="8">
        <v>30</v>
      </c>
      <c r="H13" s="8">
        <v>330</v>
      </c>
      <c r="I13" s="6">
        <f t="shared" si="10"/>
        <v>1716000</v>
      </c>
      <c r="J13" s="6">
        <f t="shared" si="11"/>
        <v>1287000</v>
      </c>
      <c r="K13" s="6">
        <f t="shared" si="12"/>
        <v>2640000</v>
      </c>
      <c r="L13" s="6">
        <f t="shared" si="13"/>
        <v>2376000</v>
      </c>
      <c r="M13" s="6">
        <f t="shared" si="14"/>
        <v>4455000</v>
      </c>
      <c r="N13" s="10" t="s">
        <v>3</v>
      </c>
    </row>
    <row r="14" spans="1:14" ht="25.5" x14ac:dyDescent="0.2">
      <c r="A14" s="8" t="s">
        <v>2</v>
      </c>
      <c r="B14" s="8" t="s">
        <v>10</v>
      </c>
      <c r="C14" s="8" t="s">
        <v>20</v>
      </c>
      <c r="D14" s="8" t="s">
        <v>1</v>
      </c>
      <c r="E14" s="8" t="s">
        <v>25</v>
      </c>
      <c r="F14" s="9" t="s">
        <v>0</v>
      </c>
      <c r="G14" s="8">
        <v>30</v>
      </c>
      <c r="H14" s="8">
        <v>100</v>
      </c>
      <c r="I14" s="6">
        <f>4300*H14</f>
        <v>430000</v>
      </c>
      <c r="J14" s="6">
        <f>3200*H14</f>
        <v>320000</v>
      </c>
      <c r="K14" s="6">
        <f>6800*H14</f>
        <v>680000</v>
      </c>
      <c r="L14" s="6">
        <f>5900*H14</f>
        <v>590000</v>
      </c>
      <c r="M14" s="6">
        <f>10800*H14</f>
        <v>1080000</v>
      </c>
      <c r="N14" s="10" t="s">
        <v>3</v>
      </c>
    </row>
    <row r="15" spans="1:14" ht="25.5" x14ac:dyDescent="0.2">
      <c r="A15" s="8" t="s">
        <v>2</v>
      </c>
      <c r="B15" s="8" t="s">
        <v>10</v>
      </c>
      <c r="C15" s="8" t="s">
        <v>20</v>
      </c>
      <c r="D15" s="8" t="s">
        <v>1</v>
      </c>
      <c r="E15" s="8" t="s">
        <v>25</v>
      </c>
      <c r="F15" s="9" t="s">
        <v>0</v>
      </c>
      <c r="G15" s="8">
        <v>30</v>
      </c>
      <c r="H15" s="8">
        <v>200</v>
      </c>
      <c r="I15" s="6">
        <f t="shared" ref="I15:I17" si="15">4300*H15</f>
        <v>860000</v>
      </c>
      <c r="J15" s="6">
        <f t="shared" ref="J15:J17" si="16">3200*H15</f>
        <v>640000</v>
      </c>
      <c r="K15" s="6">
        <f t="shared" ref="K15:K17" si="17">6800*H15</f>
        <v>1360000</v>
      </c>
      <c r="L15" s="6">
        <f t="shared" ref="L15:L17" si="18">5900*H15</f>
        <v>1180000</v>
      </c>
      <c r="M15" s="6">
        <f t="shared" ref="M15:M17" si="19">10800*H15</f>
        <v>2160000</v>
      </c>
      <c r="N15" s="10" t="s">
        <v>3</v>
      </c>
    </row>
    <row r="16" spans="1:14" ht="25.5" x14ac:dyDescent="0.2">
      <c r="A16" s="8" t="s">
        <v>2</v>
      </c>
      <c r="B16" s="8" t="s">
        <v>10</v>
      </c>
      <c r="C16" s="8" t="s">
        <v>20</v>
      </c>
      <c r="D16" s="8" t="s">
        <v>1</v>
      </c>
      <c r="E16" s="8" t="s">
        <v>25</v>
      </c>
      <c r="F16" s="9" t="s">
        <v>0</v>
      </c>
      <c r="G16" s="8">
        <v>30</v>
      </c>
      <c r="H16" s="8">
        <v>300</v>
      </c>
      <c r="I16" s="6">
        <f t="shared" si="15"/>
        <v>1290000</v>
      </c>
      <c r="J16" s="6">
        <f t="shared" si="16"/>
        <v>960000</v>
      </c>
      <c r="K16" s="6">
        <f t="shared" si="17"/>
        <v>2040000</v>
      </c>
      <c r="L16" s="6">
        <f t="shared" si="18"/>
        <v>1770000</v>
      </c>
      <c r="M16" s="6">
        <f t="shared" si="19"/>
        <v>3240000</v>
      </c>
      <c r="N16" s="10" t="s">
        <v>3</v>
      </c>
    </row>
    <row r="17" spans="1:14" ht="25.5" x14ac:dyDescent="0.2">
      <c r="A17" s="8" t="s">
        <v>2</v>
      </c>
      <c r="B17" s="8" t="s">
        <v>10</v>
      </c>
      <c r="C17" s="8" t="s">
        <v>20</v>
      </c>
      <c r="D17" s="8" t="s">
        <v>1</v>
      </c>
      <c r="E17" s="8" t="s">
        <v>25</v>
      </c>
      <c r="F17" s="9" t="s">
        <v>0</v>
      </c>
      <c r="G17" s="8">
        <v>30</v>
      </c>
      <c r="H17" s="8">
        <v>400</v>
      </c>
      <c r="I17" s="6">
        <f t="shared" si="15"/>
        <v>1720000</v>
      </c>
      <c r="J17" s="6">
        <f t="shared" si="16"/>
        <v>1280000</v>
      </c>
      <c r="K17" s="6">
        <f t="shared" si="17"/>
        <v>2720000</v>
      </c>
      <c r="L17" s="6">
        <f t="shared" si="18"/>
        <v>2360000</v>
      </c>
      <c r="M17" s="6">
        <f t="shared" si="19"/>
        <v>4320000</v>
      </c>
      <c r="N17" s="10" t="s">
        <v>3</v>
      </c>
    </row>
    <row r="18" spans="1:14" ht="25.5" x14ac:dyDescent="0.2">
      <c r="A18" s="8" t="s">
        <v>2</v>
      </c>
      <c r="B18" s="8" t="s">
        <v>10</v>
      </c>
      <c r="C18" s="8" t="s">
        <v>21</v>
      </c>
      <c r="D18" s="8" t="s">
        <v>1</v>
      </c>
      <c r="E18" s="8" t="s">
        <v>25</v>
      </c>
      <c r="F18" s="9" t="s">
        <v>0</v>
      </c>
      <c r="G18" s="8">
        <v>30</v>
      </c>
      <c r="H18" s="8">
        <v>72</v>
      </c>
      <c r="I18" s="6">
        <f>4500*H18</f>
        <v>324000</v>
      </c>
      <c r="J18" s="6">
        <f>3500*H18</f>
        <v>252000</v>
      </c>
      <c r="K18" s="6">
        <f>7550*H18</f>
        <v>543600</v>
      </c>
      <c r="L18" s="6">
        <f>6200*H18</f>
        <v>446400</v>
      </c>
      <c r="M18" s="6">
        <f>11000*H18</f>
        <v>792000</v>
      </c>
      <c r="N18" s="10" t="s">
        <v>3</v>
      </c>
    </row>
    <row r="19" spans="1:14" ht="25.5" x14ac:dyDescent="0.2">
      <c r="A19" s="8" t="s">
        <v>2</v>
      </c>
      <c r="B19" s="8" t="s">
        <v>10</v>
      </c>
      <c r="C19" s="8" t="s">
        <v>21</v>
      </c>
      <c r="D19" s="8" t="s">
        <v>1</v>
      </c>
      <c r="E19" s="8" t="s">
        <v>25</v>
      </c>
      <c r="F19" s="9" t="s">
        <v>0</v>
      </c>
      <c r="G19" s="8">
        <v>30</v>
      </c>
      <c r="H19" s="8">
        <v>144</v>
      </c>
      <c r="I19" s="6">
        <f t="shared" ref="I19:I21" si="20">4500*H19</f>
        <v>648000</v>
      </c>
      <c r="J19" s="6">
        <f t="shared" ref="J19:J21" si="21">3500*H19</f>
        <v>504000</v>
      </c>
      <c r="K19" s="6">
        <f t="shared" ref="K19:K21" si="22">7550*H19</f>
        <v>1087200</v>
      </c>
      <c r="L19" s="6">
        <f t="shared" ref="L19:L21" si="23">6200*H19</f>
        <v>892800</v>
      </c>
      <c r="M19" s="6">
        <f t="shared" ref="M19:M21" si="24">11000*H19</f>
        <v>1584000</v>
      </c>
      <c r="N19" s="10" t="s">
        <v>3</v>
      </c>
    </row>
    <row r="20" spans="1:14" ht="25.5" x14ac:dyDescent="0.2">
      <c r="A20" s="8" t="s">
        <v>2</v>
      </c>
      <c r="B20" s="8" t="s">
        <v>10</v>
      </c>
      <c r="C20" s="8" t="s">
        <v>21</v>
      </c>
      <c r="D20" s="8" t="s">
        <v>1</v>
      </c>
      <c r="E20" s="8" t="s">
        <v>25</v>
      </c>
      <c r="F20" s="9" t="s">
        <v>0</v>
      </c>
      <c r="G20" s="8">
        <v>30</v>
      </c>
      <c r="H20" s="8">
        <v>216</v>
      </c>
      <c r="I20" s="6">
        <f t="shared" si="20"/>
        <v>972000</v>
      </c>
      <c r="J20" s="6">
        <f t="shared" si="21"/>
        <v>756000</v>
      </c>
      <c r="K20" s="6">
        <f t="shared" si="22"/>
        <v>1630800</v>
      </c>
      <c r="L20" s="6">
        <f t="shared" si="23"/>
        <v>1339200</v>
      </c>
      <c r="M20" s="6">
        <f t="shared" si="24"/>
        <v>2376000</v>
      </c>
      <c r="N20" s="10" t="s">
        <v>3</v>
      </c>
    </row>
    <row r="21" spans="1:14" ht="25.5" x14ac:dyDescent="0.2">
      <c r="A21" s="8" t="s">
        <v>2</v>
      </c>
      <c r="B21" s="8" t="s">
        <v>10</v>
      </c>
      <c r="C21" s="8" t="s">
        <v>21</v>
      </c>
      <c r="D21" s="8" t="s">
        <v>1</v>
      </c>
      <c r="E21" s="8" t="s">
        <v>25</v>
      </c>
      <c r="F21" s="9" t="s">
        <v>0</v>
      </c>
      <c r="G21" s="8">
        <v>30</v>
      </c>
      <c r="H21" s="8">
        <v>288</v>
      </c>
      <c r="I21" s="6">
        <f t="shared" si="20"/>
        <v>1296000</v>
      </c>
      <c r="J21" s="6">
        <f t="shared" si="21"/>
        <v>1008000</v>
      </c>
      <c r="K21" s="6">
        <f t="shared" si="22"/>
        <v>2174400</v>
      </c>
      <c r="L21" s="6">
        <f t="shared" si="23"/>
        <v>1785600</v>
      </c>
      <c r="M21" s="6">
        <f t="shared" si="24"/>
        <v>3168000</v>
      </c>
      <c r="N21" s="10" t="s">
        <v>3</v>
      </c>
    </row>
    <row r="22" spans="1:14" ht="25.5" x14ac:dyDescent="0.2">
      <c r="A22" s="8" t="s">
        <v>2</v>
      </c>
      <c r="B22" s="8" t="s">
        <v>10</v>
      </c>
      <c r="C22" s="8" t="s">
        <v>22</v>
      </c>
      <c r="D22" s="8" t="s">
        <v>1</v>
      </c>
      <c r="E22" s="8" t="s">
        <v>25</v>
      </c>
      <c r="F22" s="9" t="s">
        <v>0</v>
      </c>
      <c r="G22" s="8">
        <v>30</v>
      </c>
      <c r="H22" s="8">
        <v>264</v>
      </c>
      <c r="I22" s="6">
        <f>5000*H22</f>
        <v>1320000</v>
      </c>
      <c r="J22" s="6">
        <f>3200*H22</f>
        <v>844800</v>
      </c>
      <c r="K22" s="6">
        <f>7850*H22</f>
        <v>2072400</v>
      </c>
      <c r="L22" s="6">
        <f>6000*H22</f>
        <v>1584000</v>
      </c>
      <c r="M22" s="6">
        <f>11000*H22</f>
        <v>2904000</v>
      </c>
      <c r="N22" s="10" t="s">
        <v>3</v>
      </c>
    </row>
    <row r="23" spans="1:14" ht="25.5" x14ac:dyDescent="0.2">
      <c r="A23" s="8" t="s">
        <v>2</v>
      </c>
      <c r="B23" s="8" t="s">
        <v>10</v>
      </c>
      <c r="C23" s="8" t="s">
        <v>22</v>
      </c>
      <c r="D23" s="8" t="s">
        <v>1</v>
      </c>
      <c r="E23" s="8" t="s">
        <v>25</v>
      </c>
      <c r="F23" s="9" t="s">
        <v>0</v>
      </c>
      <c r="G23" s="8">
        <v>30</v>
      </c>
      <c r="H23" s="8">
        <v>528</v>
      </c>
      <c r="I23" s="6">
        <f t="shared" ref="I23:I25" si="25">5000*H23</f>
        <v>2640000</v>
      </c>
      <c r="J23" s="6">
        <f t="shared" ref="J23:J25" si="26">3200*H23</f>
        <v>1689600</v>
      </c>
      <c r="K23" s="6">
        <f t="shared" ref="K23:K25" si="27">7850*H23</f>
        <v>4144800</v>
      </c>
      <c r="L23" s="6">
        <f t="shared" ref="L23:L25" si="28">6000*H23</f>
        <v>3168000</v>
      </c>
      <c r="M23" s="6">
        <f t="shared" ref="M23:M25" si="29">11000*H23</f>
        <v>5808000</v>
      </c>
      <c r="N23" s="10" t="s">
        <v>3</v>
      </c>
    </row>
    <row r="24" spans="1:14" ht="25.5" x14ac:dyDescent="0.2">
      <c r="A24" s="8" t="s">
        <v>2</v>
      </c>
      <c r="B24" s="8" t="s">
        <v>10</v>
      </c>
      <c r="C24" s="8" t="s">
        <v>22</v>
      </c>
      <c r="D24" s="8" t="s">
        <v>1</v>
      </c>
      <c r="E24" s="8" t="s">
        <v>25</v>
      </c>
      <c r="F24" s="9" t="s">
        <v>0</v>
      </c>
      <c r="G24" s="8">
        <v>30</v>
      </c>
      <c r="H24" s="8">
        <v>792</v>
      </c>
      <c r="I24" s="6">
        <f t="shared" si="25"/>
        <v>3960000</v>
      </c>
      <c r="J24" s="6">
        <f t="shared" si="26"/>
        <v>2534400</v>
      </c>
      <c r="K24" s="6">
        <f t="shared" si="27"/>
        <v>6217200</v>
      </c>
      <c r="L24" s="6">
        <f t="shared" si="28"/>
        <v>4752000</v>
      </c>
      <c r="M24" s="6">
        <f t="shared" si="29"/>
        <v>8712000</v>
      </c>
      <c r="N24" s="10" t="s">
        <v>3</v>
      </c>
    </row>
    <row r="25" spans="1:14" ht="25.5" x14ac:dyDescent="0.2">
      <c r="A25" s="8" t="s">
        <v>2</v>
      </c>
      <c r="B25" s="8" t="s">
        <v>10</v>
      </c>
      <c r="C25" s="8" t="s">
        <v>22</v>
      </c>
      <c r="D25" s="8" t="s">
        <v>1</v>
      </c>
      <c r="E25" s="8" t="s">
        <v>25</v>
      </c>
      <c r="F25" s="9" t="s">
        <v>0</v>
      </c>
      <c r="G25" s="8">
        <v>30</v>
      </c>
      <c r="H25" s="8">
        <v>1056</v>
      </c>
      <c r="I25" s="6">
        <f t="shared" si="25"/>
        <v>5280000</v>
      </c>
      <c r="J25" s="6">
        <f t="shared" si="26"/>
        <v>3379200</v>
      </c>
      <c r="K25" s="6">
        <f t="shared" si="27"/>
        <v>8289600</v>
      </c>
      <c r="L25" s="6">
        <f t="shared" si="28"/>
        <v>6336000</v>
      </c>
      <c r="M25" s="6">
        <f t="shared" si="29"/>
        <v>11616000</v>
      </c>
      <c r="N25" s="10" t="s">
        <v>3</v>
      </c>
    </row>
    <row r="26" spans="1:14" ht="25.5" x14ac:dyDescent="0.2">
      <c r="A26" s="8" t="s">
        <v>2</v>
      </c>
      <c r="B26" s="8" t="s">
        <v>10</v>
      </c>
      <c r="C26" s="8" t="s">
        <v>23</v>
      </c>
      <c r="D26" s="8" t="s">
        <v>1</v>
      </c>
      <c r="E26" s="8" t="s">
        <v>25</v>
      </c>
      <c r="F26" s="9" t="s">
        <v>0</v>
      </c>
      <c r="G26" s="8">
        <v>30</v>
      </c>
      <c r="H26" s="8">
        <v>95</v>
      </c>
      <c r="I26" s="6">
        <f>5000*H26</f>
        <v>475000</v>
      </c>
      <c r="J26" s="6">
        <f>3700*H26</f>
        <v>351500</v>
      </c>
      <c r="K26" s="6">
        <f>7450*H26</f>
        <v>707750</v>
      </c>
      <c r="L26" s="6">
        <f>6200*H26</f>
        <v>589000</v>
      </c>
      <c r="M26" s="6">
        <f>11100*H26</f>
        <v>1054500</v>
      </c>
      <c r="N26" s="10" t="s">
        <v>3</v>
      </c>
    </row>
    <row r="27" spans="1:14" ht="25.5" x14ac:dyDescent="0.2">
      <c r="A27" s="8" t="s">
        <v>2</v>
      </c>
      <c r="B27" s="8" t="s">
        <v>10</v>
      </c>
      <c r="C27" s="8" t="s">
        <v>23</v>
      </c>
      <c r="D27" s="8" t="s">
        <v>1</v>
      </c>
      <c r="E27" s="8" t="s">
        <v>25</v>
      </c>
      <c r="F27" s="9" t="s">
        <v>0</v>
      </c>
      <c r="G27" s="8">
        <v>30</v>
      </c>
      <c r="H27" s="8">
        <v>190</v>
      </c>
      <c r="I27" s="6">
        <f t="shared" ref="I27:I29" si="30">5000*H27</f>
        <v>950000</v>
      </c>
      <c r="J27" s="6">
        <f t="shared" ref="J27:J29" si="31">3700*H27</f>
        <v>703000</v>
      </c>
      <c r="K27" s="6">
        <f t="shared" ref="K27:K29" si="32">7450*H27</f>
        <v>1415500</v>
      </c>
      <c r="L27" s="6">
        <f t="shared" ref="L27:L29" si="33">6200*H27</f>
        <v>1178000</v>
      </c>
      <c r="M27" s="6">
        <f t="shared" ref="M27:M29" si="34">11100*H27</f>
        <v>2109000</v>
      </c>
      <c r="N27" s="10" t="s">
        <v>3</v>
      </c>
    </row>
    <row r="28" spans="1:14" ht="25.5" x14ac:dyDescent="0.2">
      <c r="A28" s="8" t="s">
        <v>2</v>
      </c>
      <c r="B28" s="8" t="s">
        <v>10</v>
      </c>
      <c r="C28" s="8" t="s">
        <v>23</v>
      </c>
      <c r="D28" s="8" t="s">
        <v>1</v>
      </c>
      <c r="E28" s="8" t="s">
        <v>25</v>
      </c>
      <c r="F28" s="9" t="s">
        <v>0</v>
      </c>
      <c r="G28" s="8">
        <v>30</v>
      </c>
      <c r="H28" s="8">
        <v>285</v>
      </c>
      <c r="I28" s="6">
        <f t="shared" si="30"/>
        <v>1425000</v>
      </c>
      <c r="J28" s="6">
        <f t="shared" si="31"/>
        <v>1054500</v>
      </c>
      <c r="K28" s="6">
        <f t="shared" si="32"/>
        <v>2123250</v>
      </c>
      <c r="L28" s="6">
        <f t="shared" si="33"/>
        <v>1767000</v>
      </c>
      <c r="M28" s="6">
        <f t="shared" si="34"/>
        <v>3163500</v>
      </c>
      <c r="N28" s="10" t="s">
        <v>3</v>
      </c>
    </row>
    <row r="29" spans="1:14" ht="25.5" x14ac:dyDescent="0.2">
      <c r="A29" s="8" t="s">
        <v>2</v>
      </c>
      <c r="B29" s="8" t="s">
        <v>10</v>
      </c>
      <c r="C29" s="8" t="s">
        <v>23</v>
      </c>
      <c r="D29" s="8" t="s">
        <v>1</v>
      </c>
      <c r="E29" s="8" t="s">
        <v>25</v>
      </c>
      <c r="F29" s="9" t="s">
        <v>0</v>
      </c>
      <c r="G29" s="8">
        <v>30</v>
      </c>
      <c r="H29" s="8">
        <v>380</v>
      </c>
      <c r="I29" s="6">
        <f t="shared" si="30"/>
        <v>1900000</v>
      </c>
      <c r="J29" s="6">
        <f t="shared" si="31"/>
        <v>1406000</v>
      </c>
      <c r="K29" s="6">
        <f t="shared" si="32"/>
        <v>2831000</v>
      </c>
      <c r="L29" s="6">
        <f t="shared" si="33"/>
        <v>2356000</v>
      </c>
      <c r="M29" s="6">
        <f t="shared" si="34"/>
        <v>4218000</v>
      </c>
      <c r="N29" s="10" t="s">
        <v>3</v>
      </c>
    </row>
    <row r="30" spans="1:14" ht="25.5" x14ac:dyDescent="0.2">
      <c r="A30" s="8" t="s">
        <v>2</v>
      </c>
      <c r="B30" s="8" t="s">
        <v>10</v>
      </c>
      <c r="C30" s="8" t="s">
        <v>24</v>
      </c>
      <c r="D30" s="8" t="s">
        <v>1</v>
      </c>
      <c r="E30" s="8" t="s">
        <v>25</v>
      </c>
      <c r="F30" s="9" t="s">
        <v>0</v>
      </c>
      <c r="G30" s="8">
        <v>30</v>
      </c>
      <c r="H30" s="8">
        <v>196</v>
      </c>
      <c r="I30" s="6">
        <f>5000*H30</f>
        <v>980000</v>
      </c>
      <c r="J30" s="6">
        <f>3600*H30</f>
        <v>705600</v>
      </c>
      <c r="K30" s="6">
        <f>7850*H30</f>
        <v>1538600</v>
      </c>
      <c r="L30" s="6">
        <f>6500*H30</f>
        <v>1274000</v>
      </c>
      <c r="M30" s="6">
        <f>12100*H30</f>
        <v>2371600</v>
      </c>
      <c r="N30" s="10" t="s">
        <v>3</v>
      </c>
    </row>
    <row r="31" spans="1:14" ht="25.5" x14ac:dyDescent="0.2">
      <c r="A31" s="8" t="s">
        <v>2</v>
      </c>
      <c r="B31" s="8" t="s">
        <v>10</v>
      </c>
      <c r="C31" s="8" t="s">
        <v>24</v>
      </c>
      <c r="D31" s="8" t="s">
        <v>1</v>
      </c>
      <c r="E31" s="8" t="s">
        <v>25</v>
      </c>
      <c r="F31" s="9" t="s">
        <v>0</v>
      </c>
      <c r="G31" s="8">
        <v>30</v>
      </c>
      <c r="H31" s="8">
        <v>392</v>
      </c>
      <c r="I31" s="6">
        <f t="shared" ref="I31:I33" si="35">5000*H31</f>
        <v>1960000</v>
      </c>
      <c r="J31" s="6">
        <f t="shared" ref="J31:J33" si="36">3600*H31</f>
        <v>1411200</v>
      </c>
      <c r="K31" s="6">
        <f t="shared" ref="K31:K33" si="37">7850*H31</f>
        <v>3077200</v>
      </c>
      <c r="L31" s="6">
        <f t="shared" ref="L31:L33" si="38">6500*H31</f>
        <v>2548000</v>
      </c>
      <c r="M31" s="6">
        <f t="shared" ref="M31:M33" si="39">12100*H31</f>
        <v>4743200</v>
      </c>
      <c r="N31" s="10" t="s">
        <v>3</v>
      </c>
    </row>
    <row r="32" spans="1:14" ht="25.5" x14ac:dyDescent="0.2">
      <c r="A32" s="8" t="s">
        <v>2</v>
      </c>
      <c r="B32" s="8" t="s">
        <v>10</v>
      </c>
      <c r="C32" s="8" t="s">
        <v>24</v>
      </c>
      <c r="D32" s="8" t="s">
        <v>1</v>
      </c>
      <c r="E32" s="8" t="s">
        <v>25</v>
      </c>
      <c r="F32" s="9" t="s">
        <v>0</v>
      </c>
      <c r="G32" s="8">
        <v>30</v>
      </c>
      <c r="H32" s="8">
        <v>588</v>
      </c>
      <c r="I32" s="6">
        <f t="shared" si="35"/>
        <v>2940000</v>
      </c>
      <c r="J32" s="6">
        <f t="shared" si="36"/>
        <v>2116800</v>
      </c>
      <c r="K32" s="6">
        <f t="shared" si="37"/>
        <v>4615800</v>
      </c>
      <c r="L32" s="6">
        <f t="shared" si="38"/>
        <v>3822000</v>
      </c>
      <c r="M32" s="6">
        <f t="shared" si="39"/>
        <v>7114800</v>
      </c>
      <c r="N32" s="10" t="s">
        <v>3</v>
      </c>
    </row>
    <row r="33" spans="1:14" ht="25.5" x14ac:dyDescent="0.2">
      <c r="A33" s="8" t="s">
        <v>2</v>
      </c>
      <c r="B33" s="8" t="s">
        <v>10</v>
      </c>
      <c r="C33" s="8" t="s">
        <v>24</v>
      </c>
      <c r="D33" s="8" t="s">
        <v>1</v>
      </c>
      <c r="E33" s="8" t="s">
        <v>25</v>
      </c>
      <c r="F33" s="9" t="s">
        <v>0</v>
      </c>
      <c r="G33" s="8">
        <v>30</v>
      </c>
      <c r="H33" s="8">
        <v>784</v>
      </c>
      <c r="I33" s="6">
        <f t="shared" si="35"/>
        <v>3920000</v>
      </c>
      <c r="J33" s="6">
        <f t="shared" si="36"/>
        <v>2822400</v>
      </c>
      <c r="K33" s="6">
        <f t="shared" si="37"/>
        <v>6154400</v>
      </c>
      <c r="L33" s="6">
        <f t="shared" si="38"/>
        <v>5096000</v>
      </c>
      <c r="M33" s="6">
        <f t="shared" si="39"/>
        <v>9486400</v>
      </c>
      <c r="N33" s="10" t="s">
        <v>3</v>
      </c>
    </row>
  </sheetData>
  <autoFilter ref="A1:N2"/>
  <hyperlinks>
    <hyperlink ref="F2" r:id="rId1"/>
    <hyperlink ref="F2" r:id="rId2"/>
    <hyperlink ref="N18" r:id="rId3"/>
    <hyperlink ref="N19:N21" r:id="rId4" display="Схема движения"/>
    <hyperlink ref="N14" r:id="rId5"/>
    <hyperlink ref="N15:N17" r:id="rId6" display="Схема движения"/>
    <hyperlink ref="N2" r:id="rId7"/>
    <hyperlink ref="N3:N5" r:id="rId8" display="Схема движения"/>
    <hyperlink ref="N6" r:id="rId9"/>
    <hyperlink ref="N7:N9" r:id="rId10" display="Схема движения"/>
    <hyperlink ref="N10" r:id="rId11"/>
    <hyperlink ref="N11:N13" r:id="rId12" display="Схема движения"/>
    <hyperlink ref="N22" r:id="rId13"/>
    <hyperlink ref="N23:N25" r:id="rId14" display="Схема движения"/>
    <hyperlink ref="N26" r:id="rId15"/>
    <hyperlink ref="N27:N29" r:id="rId16" display="Схема движения"/>
    <hyperlink ref="N30" r:id="rId17"/>
    <hyperlink ref="N31:N33" r:id="rId18" display="Схема движения"/>
    <hyperlink ref="F3:F33" r:id="rId19" display="Фото"/>
  </hyperlinks>
  <pageMargins left="0.7" right="0.7" top="0.75" bottom="0.75" header="0.3" footer="0.3"/>
  <pageSetup paperSize="9"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Электрички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2025-11-30T21:18:26Z</dcterms:modified>
</cp:coreProperties>
</file>