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суперсайты'!$A$1:$Z$3</definedName>
  </definedNames>
  <calcPr calcId="162913"/>
</workbook>
</file>

<file path=xl/calcChain.xml><?xml version="1.0" encoding="utf-8"?>
<calcChain xmlns="http://schemas.openxmlformats.org/spreadsheetml/2006/main">
  <c r="S57" i="1" l="1"/>
  <c r="U57" i="1" s="1"/>
  <c r="V57" i="1" s="1"/>
  <c r="S56" i="1"/>
  <c r="U56" i="1" s="1"/>
  <c r="V56" i="1" s="1"/>
  <c r="S55" i="1"/>
  <c r="U55" i="1" s="1"/>
  <c r="V55" i="1" s="1"/>
  <c r="S54" i="1"/>
  <c r="U54" i="1" s="1"/>
  <c r="V54" i="1" s="1"/>
  <c r="S53" i="1"/>
  <c r="U53" i="1" s="1"/>
  <c r="V53" i="1" s="1"/>
  <c r="S52" i="1"/>
  <c r="U52" i="1" s="1"/>
  <c r="V52" i="1" s="1"/>
  <c r="S51" i="1"/>
  <c r="U51" i="1" s="1"/>
  <c r="V51" i="1" s="1"/>
  <c r="S50" i="1"/>
  <c r="U50" i="1" s="1"/>
  <c r="V50" i="1" s="1"/>
  <c r="S49" i="1"/>
  <c r="U49" i="1" s="1"/>
  <c r="V49" i="1" s="1"/>
  <c r="S48" i="1"/>
  <c r="U48" i="1" s="1"/>
  <c r="V48" i="1" s="1"/>
  <c r="S47" i="1"/>
  <c r="U47" i="1" s="1"/>
  <c r="V47" i="1" s="1"/>
  <c r="S46" i="1"/>
  <c r="U46" i="1" s="1"/>
  <c r="V46" i="1" s="1"/>
  <c r="S45" i="1"/>
  <c r="U45" i="1" s="1"/>
  <c r="V45" i="1" s="1"/>
  <c r="S44" i="1"/>
  <c r="U44" i="1" s="1"/>
  <c r="V44" i="1" s="1"/>
  <c r="S43" i="1"/>
  <c r="U43" i="1" s="1"/>
  <c r="V43" i="1" s="1"/>
  <c r="S42" i="1"/>
  <c r="U42" i="1" s="1"/>
  <c r="V42" i="1" s="1"/>
  <c r="S41" i="1"/>
  <c r="U41" i="1" s="1"/>
  <c r="V41" i="1" s="1"/>
  <c r="S40" i="1"/>
  <c r="U40" i="1" s="1"/>
  <c r="V40" i="1" s="1"/>
  <c r="S39" i="1"/>
  <c r="U39" i="1" s="1"/>
  <c r="V39" i="1" s="1"/>
  <c r="S38" i="1"/>
  <c r="U38" i="1" s="1"/>
  <c r="V38" i="1" s="1"/>
  <c r="S37" i="1"/>
  <c r="U37" i="1" s="1"/>
  <c r="V37" i="1" s="1"/>
  <c r="S36" i="1"/>
  <c r="U36" i="1" s="1"/>
  <c r="V36" i="1" s="1"/>
  <c r="S35" i="1"/>
  <c r="U35" i="1" s="1"/>
  <c r="V35" i="1" s="1"/>
  <c r="S34" i="1"/>
  <c r="U34" i="1" s="1"/>
  <c r="V34" i="1" s="1"/>
  <c r="S33" i="1"/>
  <c r="U33" i="1" s="1"/>
  <c r="V33" i="1" s="1"/>
  <c r="S32" i="1"/>
  <c r="U32" i="1" s="1"/>
  <c r="V32" i="1" s="1"/>
  <c r="S31" i="1"/>
  <c r="U31" i="1" s="1"/>
  <c r="V31" i="1" s="1"/>
  <c r="S30" i="1"/>
  <c r="U30" i="1" s="1"/>
  <c r="V30" i="1" s="1"/>
  <c r="S29" i="1"/>
  <c r="U29" i="1" s="1"/>
  <c r="V29" i="1" s="1"/>
  <c r="S28" i="1"/>
  <c r="U28" i="1" s="1"/>
  <c r="V28" i="1" s="1"/>
  <c r="S27" i="1"/>
  <c r="U27" i="1" s="1"/>
  <c r="V27" i="1" s="1"/>
  <c r="S26" i="1"/>
  <c r="U26" i="1" s="1"/>
  <c r="V26" i="1" s="1"/>
  <c r="S25" i="1"/>
  <c r="U25" i="1" s="1"/>
  <c r="V25" i="1" s="1"/>
  <c r="S24" i="1"/>
  <c r="U24" i="1" s="1"/>
  <c r="V24" i="1" s="1"/>
  <c r="S23" i="1"/>
  <c r="U23" i="1" s="1"/>
  <c r="V23" i="1" s="1"/>
  <c r="S22" i="1"/>
  <c r="U22" i="1" s="1"/>
  <c r="V22" i="1" s="1"/>
  <c r="S21" i="1"/>
  <c r="U21" i="1" s="1"/>
  <c r="V21" i="1" s="1"/>
  <c r="S20" i="1"/>
  <c r="U20" i="1" s="1"/>
  <c r="V20" i="1" s="1"/>
  <c r="S19" i="1"/>
  <c r="U19" i="1" s="1"/>
  <c r="V19" i="1" s="1"/>
  <c r="S18" i="1"/>
  <c r="U18" i="1" s="1"/>
  <c r="V18" i="1" s="1"/>
  <c r="S17" i="1"/>
  <c r="U17" i="1" s="1"/>
  <c r="V17" i="1" s="1"/>
  <c r="S16" i="1"/>
  <c r="U16" i="1" s="1"/>
  <c r="V16" i="1" s="1"/>
  <c r="S15" i="1"/>
  <c r="U15" i="1" s="1"/>
  <c r="V15" i="1" s="1"/>
  <c r="S14" i="1"/>
  <c r="U14" i="1" s="1"/>
  <c r="V14" i="1" s="1"/>
  <c r="S13" i="1"/>
  <c r="U13" i="1" s="1"/>
  <c r="V13" i="1" s="1"/>
  <c r="S12" i="1"/>
  <c r="U12" i="1" s="1"/>
  <c r="V12" i="1" s="1"/>
  <c r="S11" i="1"/>
  <c r="U11" i="1" s="1"/>
  <c r="V11" i="1" s="1"/>
  <c r="S10" i="1"/>
  <c r="U10" i="1" s="1"/>
  <c r="V10" i="1" s="1"/>
  <c r="S9" i="1"/>
  <c r="U9" i="1" s="1"/>
  <c r="S3" i="1" l="1"/>
  <c r="U3" i="1" s="1"/>
  <c r="V3" i="1" s="1"/>
  <c r="S4" i="1"/>
  <c r="U4" i="1" s="1"/>
  <c r="V4" i="1" s="1"/>
  <c r="S5" i="1"/>
  <c r="U5" i="1" s="1"/>
  <c r="V5" i="1" s="1"/>
  <c r="S6" i="1"/>
  <c r="U6" i="1" s="1"/>
  <c r="V6" i="1" s="1"/>
  <c r="S7" i="1"/>
  <c r="U7" i="1" s="1"/>
  <c r="V7" i="1" s="1"/>
  <c r="S8" i="1"/>
  <c r="U8" i="1" s="1"/>
  <c r="V8" i="1" s="1"/>
  <c r="S2" i="1"/>
  <c r="U2" i="1" s="1"/>
  <c r="V2" i="1" s="1"/>
</calcChain>
</file>

<file path=xl/sharedStrings.xml><?xml version="1.0" encoding="utf-8"?>
<sst xmlns="http://schemas.openxmlformats.org/spreadsheetml/2006/main" count="856" uniqueCount="199">
  <si>
    <t>Город</t>
  </si>
  <si>
    <t>Адрес</t>
  </si>
  <si>
    <t>Сторона</t>
  </si>
  <si>
    <t>Свет</t>
  </si>
  <si>
    <t>Код</t>
  </si>
  <si>
    <t>Район</t>
  </si>
  <si>
    <t>Способ показа</t>
  </si>
  <si>
    <t>Москва</t>
  </si>
  <si>
    <t>Да</t>
  </si>
  <si>
    <t>ЗАО</t>
  </si>
  <si>
    <t>Услуги дизайнера</t>
  </si>
  <si>
    <t>Вид конструкции</t>
  </si>
  <si>
    <t>Фото</t>
  </si>
  <si>
    <t>Аренда</t>
  </si>
  <si>
    <t>GRP</t>
  </si>
  <si>
    <t>OTS</t>
  </si>
  <si>
    <t>МКАД 43,45 км., (внешняя сторона)</t>
  </si>
  <si>
    <t>МКАД, 23,20 км., (внутренняя сторона)</t>
  </si>
  <si>
    <t>МКАД, 24,4 км., (внутренняя сторона)</t>
  </si>
  <si>
    <t>МКАД, 27,85 км., (внутренняя сторона)</t>
  </si>
  <si>
    <t>ЮАО</t>
  </si>
  <si>
    <t>Округ</t>
  </si>
  <si>
    <t>Тропарево-Никулино</t>
  </si>
  <si>
    <t>Орехово-Борисово Южное</t>
  </si>
  <si>
    <t>Бирюлево Восточное</t>
  </si>
  <si>
    <t>Видео</t>
  </si>
  <si>
    <t>Фотоотчет</t>
  </si>
  <si>
    <t>МСС-1</t>
  </si>
  <si>
    <t>МСС-2</t>
  </si>
  <si>
    <t>МСС-4</t>
  </si>
  <si>
    <t>МСС-5</t>
  </si>
  <si>
    <t>5х15</t>
  </si>
  <si>
    <t>Выходов в сутки</t>
  </si>
  <si>
    <t>МКАД 45,1 км., (внешняя сторона)</t>
  </si>
  <si>
    <t>МКАД 45,7 км., (внешняя сторона)</t>
  </si>
  <si>
    <t>МСС-6</t>
  </si>
  <si>
    <t>МСС-7</t>
  </si>
  <si>
    <t>Карта</t>
  </si>
  <si>
    <t>А</t>
  </si>
  <si>
    <t xml:space="preserve">Цифровой суперсайт </t>
  </si>
  <si>
    <t>Формат, м.</t>
  </si>
  <si>
    <t>Блок, сек.</t>
  </si>
  <si>
    <t>Ролик, сек.</t>
  </si>
  <si>
    <t>Жуковка, Ильинский Подъезд с1 (Теннисный центр, ЧШ "Президент")</t>
  </si>
  <si>
    <t>Код П</t>
  </si>
  <si>
    <t>MOSS30207А1</t>
  </si>
  <si>
    <t>4х12</t>
  </si>
  <si>
    <t>МСС-8</t>
  </si>
  <si>
    <t>Выходов в час</t>
  </si>
  <si>
    <t>Выходов за период</t>
  </si>
  <si>
    <t>Период, дней</t>
  </si>
  <si>
    <t>Координаты</t>
  </si>
  <si>
    <t>Дата предоставления отчета</t>
  </si>
  <si>
    <t>В течение 10 рабочих дней с момента размещения рекламы</t>
  </si>
  <si>
    <t>Бесплатно</t>
  </si>
  <si>
    <t>55.631507, 37.467425</t>
  </si>
  <si>
    <t>55.596010, 37.738352</t>
  </si>
  <si>
    <t>55.589175, 37.721911</t>
  </si>
  <si>
    <t>55.573012, 37.677087</t>
  </si>
  <si>
    <t>55.644468, 37.452305</t>
  </si>
  <si>
    <t>55.648530, 37.447593</t>
  </si>
  <si>
    <t>55.744441, 37.234902</t>
  </si>
  <si>
    <t>Одинцовский</t>
  </si>
  <si>
    <t>Московская область</t>
  </si>
  <si>
    <t>Волоколамское ш.  15/22, 50 м до Х с ул. Панфилова</t>
  </si>
  <si>
    <t>Волоколамское ш.  34, 100 м до съезда на Иваньковское ш.</t>
  </si>
  <si>
    <t>Волоколамское ш.  20/2, 50 м после X с ул. Константина Царёва</t>
  </si>
  <si>
    <t>Волоколамское ш.  41, 50 м до съезда на ул. Ак. Курчатова</t>
  </si>
  <si>
    <t>Волоколамское ш.  65к1 , 100 м до съезда на ул. Свободы</t>
  </si>
  <si>
    <t>г.Химки, Новокуркинское ш. 002км 480м от Москвы справа, сторона А из Москвы DIGITAL СУПЕРСАЙТ</t>
  </si>
  <si>
    <t>г.Химки, ул. Молодежная, 150м от МКАД справа, сторона А из Москвы DIGITAL СУПЕРСАЙТ</t>
  </si>
  <si>
    <t>Жукова Маршала пр-т  76, Живописный мост</t>
  </si>
  <si>
    <t>Жукова Маршала пр-т, в центр, 2-3 опора после выезда с ул. Крылатская</t>
  </si>
  <si>
    <t>Звенигородское ш.  22, чётная сторона, 600 м до X с ул. Мневники</t>
  </si>
  <si>
    <t>Звенигородское ш., после Х с ул. 4-я Магистральная</t>
  </si>
  <si>
    <t>Звенигородское ш., съезд на ул. 3-я Магистральная</t>
  </si>
  <si>
    <t>Красногорск, Волоколамское шоссе, 19 км + 300 м, слева (пересечение с ул. Спасская)</t>
  </si>
  <si>
    <t>Ленинградское ш.   7-5, X с ул. Константина Царёва</t>
  </si>
  <si>
    <t>Ленинградское ш.  16-20 (ТЦ "Метрополис")</t>
  </si>
  <si>
    <t>Ленинградское ш.  23Д, 400 м до съезда на Новопетровский пр-д, (ТРЦ "Метрополис" н-в)</t>
  </si>
  <si>
    <t>Ленинградское ш.  21с1, (ТЦ "Метрополис")</t>
  </si>
  <si>
    <t>Ленинградское ш.  23Д, 400 м до съезда на Новопетровский пр-д (Digital), (ТРЦ "Метрополис" н-в)</t>
  </si>
  <si>
    <t>МКАД  73,83 км внешнее кольцо</t>
  </si>
  <si>
    <t>МКАД внутренняя 65.90 км</t>
  </si>
  <si>
    <t>МКАД внутренняя сторона   63.70 км</t>
  </si>
  <si>
    <t>МКАД внутренняя сторона   70.85 км</t>
  </si>
  <si>
    <t>МКАД, 60,88 км., (внутренняя сторона)</t>
  </si>
  <si>
    <t xml:space="preserve">МКАД, 60,88 км., (внутренняя сторона) </t>
  </si>
  <si>
    <t>МКАД, 65-ый км, 1,3 км до развязки с Новорижским шоссе, ТЦ "СтройДом", внешняя сторона, №SD73A</t>
  </si>
  <si>
    <t xml:space="preserve">МКАД, 66,35 км., (внутренняя сторона) </t>
  </si>
  <si>
    <t>МКАД, 66,35 км., (внутренняя сторона)</t>
  </si>
  <si>
    <t>МКАД, 67км + 300м, внешняя сторона</t>
  </si>
  <si>
    <t xml:space="preserve">МКАД, 72,4 км., (внешняя сторона) </t>
  </si>
  <si>
    <t xml:space="preserve">МКАД, внешняя сторона, 63 км, съезд на Новорижское ш., дер. Раздоры, тер-я Мякинино ОГРАНИЧЕНИЕ НА РАЗМЕЩЕНИЕ НЕДВИЖИМОСТИ </t>
  </si>
  <si>
    <t xml:space="preserve">МКАД, внешняя сторона, 71 км, съезд на Проектируемый проезд №6411, Вэйпарк, О"кей </t>
  </si>
  <si>
    <t>МКАД, внешняя,  73 км Х с ул. Свободы, (ТЦ "О"кей")</t>
  </si>
  <si>
    <t>МКАД, внутр. сторона, 68 км, х с Волоколамским ш.</t>
  </si>
  <si>
    <t>МКАД, внутренняя, 61,64 км, Рублевское ш. - Новорижское ш., 180 м до съезда на Новорижское ш.</t>
  </si>
  <si>
    <t>Новокуркинское ш. на пересечении с ул. Молодежная (4220м от МКАД)</t>
  </si>
  <si>
    <t xml:space="preserve">Пятницкое ш., 400 м до Х с МКАД </t>
  </si>
  <si>
    <t>Пятницкое ш., 400 м до Х с МКАД</t>
  </si>
  <si>
    <t>Б</t>
  </si>
  <si>
    <t>MSSS00900А1</t>
  </si>
  <si>
    <t>MSSS00900Б1</t>
  </si>
  <si>
    <t>MSSS00815Б1</t>
  </si>
  <si>
    <t>MSSS00816А1</t>
  </si>
  <si>
    <t>MSSS00816Б1</t>
  </si>
  <si>
    <t>MSSS00817А1</t>
  </si>
  <si>
    <t>MSSS00818А1</t>
  </si>
  <si>
    <t>MOSS30728А1</t>
  </si>
  <si>
    <t>MOSS30729А1</t>
  </si>
  <si>
    <t>MSSS00387Б1</t>
  </si>
  <si>
    <t>MSSS00387А1</t>
  </si>
  <si>
    <t>MSSS30040А1</t>
  </si>
  <si>
    <t>MSSS30040Б1</t>
  </si>
  <si>
    <t>MSSS00386Б1</t>
  </si>
  <si>
    <t>MSSS00386А1</t>
  </si>
  <si>
    <t>MSSS00891А1</t>
  </si>
  <si>
    <t>MSSS00891Б1</t>
  </si>
  <si>
    <t>MSSS00824Б1</t>
  </si>
  <si>
    <t>MSSS00824А1</t>
  </si>
  <si>
    <t>MOSS30324А1</t>
  </si>
  <si>
    <t>MSSS00830Б1</t>
  </si>
  <si>
    <t>MSSS00830А1</t>
  </si>
  <si>
    <t>MSSS00890А1</t>
  </si>
  <si>
    <t>MSSS00890Б1</t>
  </si>
  <si>
    <t>MSSS10380А1</t>
  </si>
  <si>
    <t>MSSS00831Б1</t>
  </si>
  <si>
    <t>MSSS00831А1</t>
  </si>
  <si>
    <t>MSSS10380Б1</t>
  </si>
  <si>
    <t>MOSS30524А1</t>
  </si>
  <si>
    <t>MSSS10441А1</t>
  </si>
  <si>
    <t>MSSS10408А1</t>
  </si>
  <si>
    <t>MSSS10410А1</t>
  </si>
  <si>
    <t>MSSS30058А1</t>
  </si>
  <si>
    <t>MSSS30058Б1</t>
  </si>
  <si>
    <t>MOSS30263А1</t>
  </si>
  <si>
    <t>MSSS30060А1</t>
  </si>
  <si>
    <t>MSSS30060Б1</t>
  </si>
  <si>
    <t>MSSS30146А1</t>
  </si>
  <si>
    <t>MOSS30242А1</t>
  </si>
  <si>
    <t>MOSS30220А1</t>
  </si>
  <si>
    <t>MOSS30220Б1</t>
  </si>
  <si>
    <t>MOSS30221А1</t>
  </si>
  <si>
    <t>MOSS30221Б1</t>
  </si>
  <si>
    <t>MSSS00427А1</t>
  </si>
  <si>
    <t>MSSS00839А1</t>
  </si>
  <si>
    <t>MSSS10459А1</t>
  </si>
  <si>
    <t>MOSS30370Б1</t>
  </si>
  <si>
    <t>MSSS00897А1</t>
  </si>
  <si>
    <t>MSSS00897Б1</t>
  </si>
  <si>
    <t>Химки</t>
  </si>
  <si>
    <t>Красногорск</t>
  </si>
  <si>
    <t>Одинцовский г.о.</t>
  </si>
  <si>
    <t>САО</t>
  </si>
  <si>
    <t>ЦАО</t>
  </si>
  <si>
    <t>Сокол</t>
  </si>
  <si>
    <t>Покровское-Стрешнево</t>
  </si>
  <si>
    <t>Щукино</t>
  </si>
  <si>
    <t>Хорошево-Мневники</t>
  </si>
  <si>
    <t>Крылатское</t>
  </si>
  <si>
    <t>Пресненский</t>
  </si>
  <si>
    <t>Войковский</t>
  </si>
  <si>
    <t>Строгино</t>
  </si>
  <si>
    <t>Тушино Северное</t>
  </si>
  <si>
    <t>Митино</t>
  </si>
  <si>
    <t>55.809706, 37.489370</t>
  </si>
  <si>
    <t>55.813532, 37.473958</t>
  </si>
  <si>
    <t>55.810591, 37.489289</t>
  </si>
  <si>
    <t>55.813016, 37.473920</t>
  </si>
  <si>
    <t>55.820401, 37.447584</t>
  </si>
  <si>
    <t>55.891718, 37.404344</t>
  </si>
  <si>
    <t>55.877703, 37.425998</t>
  </si>
  <si>
    <t>55.779216, 37.451212</t>
  </si>
  <si>
    <t>55.772375, 37.426083</t>
  </si>
  <si>
    <t>55.770754, 37.504985</t>
  </si>
  <si>
    <t>55.769368, 37.514677</t>
  </si>
  <si>
    <t>55.768888, 37.513664</t>
  </si>
  <si>
    <t>55.827493, 37.367599</t>
  </si>
  <si>
    <t>55.814600, 37.500960</t>
  </si>
  <si>
    <t>55.824532, 37.494062</t>
  </si>
  <si>
    <t>55.825094, 37.492400</t>
  </si>
  <si>
    <t>55.823989, 37.493041</t>
  </si>
  <si>
    <t>55.878954, 37.434484</t>
  </si>
  <si>
    <t>55.817642, 37.391855</t>
  </si>
  <si>
    <t>55.798473, 37.381840</t>
  </si>
  <si>
    <t>55.861595, 37.400100</t>
  </si>
  <si>
    <t>55.775140, 37.370069</t>
  </si>
  <si>
    <t>55.803072, 37.384563</t>
  </si>
  <si>
    <t>55.822008, 37.393082</t>
  </si>
  <si>
    <t>55.831162, 37.394454</t>
  </si>
  <si>
    <t>55.872341, 37.414292</t>
  </si>
  <si>
    <t>55.795955, 37.378032</t>
  </si>
  <si>
    <t>55.864929, 37.402182</t>
  </si>
  <si>
    <t>55.876984, 37.428210</t>
  </si>
  <si>
    <t>55.833285, 37.396836</t>
  </si>
  <si>
    <t>55.782136, 37.370245</t>
  </si>
  <si>
    <t>55.903850, 37.390062</t>
  </si>
  <si>
    <t>55.833602, 37.389003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</si>
</sst>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[$-10419]#,##0.00;\-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HTuADia" TargetMode="External"/><Relationship Id="rId21" Type="http://schemas.openxmlformats.org/officeDocument/2006/relationships/hyperlink" Target="https://yandex.ru/maps/-/CHTuAG5A" TargetMode="External"/><Relationship Id="rId42" Type="http://schemas.openxmlformats.org/officeDocument/2006/relationships/hyperlink" Target="https://yandex.ru/maps/-/CHTuEJ5-" TargetMode="External"/><Relationship Id="rId47" Type="http://schemas.openxmlformats.org/officeDocument/2006/relationships/hyperlink" Target="https://yandex.ru/maps/-/CHTuEOk2" TargetMode="External"/><Relationship Id="rId63" Type="http://schemas.openxmlformats.org/officeDocument/2006/relationships/hyperlink" Target="https://yandex.ru/maps/-/CHTuINZD" TargetMode="External"/><Relationship Id="rId68" Type="http://schemas.openxmlformats.org/officeDocument/2006/relationships/hyperlink" Target="https://disk.yandex.com.am/i/LID5lMD2lUjXCg" TargetMode="External"/><Relationship Id="rId84" Type="http://schemas.openxmlformats.org/officeDocument/2006/relationships/hyperlink" Target="https://disk.yandex.com.am/i/NcAyjWr2sIy-1g" TargetMode="External"/><Relationship Id="rId89" Type="http://schemas.openxmlformats.org/officeDocument/2006/relationships/hyperlink" Target="https://disk.yandex.com.am/i/jkMFTa9-Q59eqg" TargetMode="External"/><Relationship Id="rId112" Type="http://schemas.openxmlformats.org/officeDocument/2006/relationships/hyperlink" Target="https://disk.yandex.com.am/i/BvIQDBWXiBac9w" TargetMode="External"/><Relationship Id="rId2" Type="http://schemas.openxmlformats.org/officeDocument/2006/relationships/hyperlink" Target="https://disk.yandex.ru/i/QuRluvWJYjBrjQ" TargetMode="External"/><Relationship Id="rId16" Type="http://schemas.openxmlformats.org/officeDocument/2006/relationships/hyperlink" Target="https://yandex.ru/maps/-/CHTuAFz~" TargetMode="External"/><Relationship Id="rId29" Type="http://schemas.openxmlformats.org/officeDocument/2006/relationships/hyperlink" Target="https://yandex.ru/maps/-/CHTuAH-d" TargetMode="External"/><Relationship Id="rId107" Type="http://schemas.openxmlformats.org/officeDocument/2006/relationships/hyperlink" Target="https://disk.yandex.com.am/i/6uBO7N9AM8NMWg" TargetMode="External"/><Relationship Id="rId11" Type="http://schemas.openxmlformats.org/officeDocument/2006/relationships/hyperlink" Target="https://yandex.ru/maps/-/CHSWrVjy" TargetMode="External"/><Relationship Id="rId24" Type="http://schemas.openxmlformats.org/officeDocument/2006/relationships/hyperlink" Target="https://yandex.ru/maps/-/CHTuA0jD" TargetMode="External"/><Relationship Id="rId32" Type="http://schemas.openxmlformats.org/officeDocument/2006/relationships/hyperlink" Target="https://yandex.ru/maps/-/CHTuA-Jk" TargetMode="External"/><Relationship Id="rId37" Type="http://schemas.openxmlformats.org/officeDocument/2006/relationships/hyperlink" Target="https://yandex.ru/maps/-/CHTuEQnl" TargetMode="External"/><Relationship Id="rId40" Type="http://schemas.openxmlformats.org/officeDocument/2006/relationships/hyperlink" Target="https://yandex.ru/maps/-/CHTuEBIA" TargetMode="External"/><Relationship Id="rId45" Type="http://schemas.openxmlformats.org/officeDocument/2006/relationships/hyperlink" Target="https://yandex.ru/maps/-/CHTuECnd" TargetMode="External"/><Relationship Id="rId53" Type="http://schemas.openxmlformats.org/officeDocument/2006/relationships/hyperlink" Target="https://yandex.ru/maps/-/CHTuEHlR" TargetMode="External"/><Relationship Id="rId58" Type="http://schemas.openxmlformats.org/officeDocument/2006/relationships/hyperlink" Target="https://yandex.ru/maps/-/CHTuIUNh" TargetMode="External"/><Relationship Id="rId66" Type="http://schemas.openxmlformats.org/officeDocument/2006/relationships/hyperlink" Target="https://disk.yandex.com.am/i/a62fh-fxBDblFw" TargetMode="External"/><Relationship Id="rId74" Type="http://schemas.openxmlformats.org/officeDocument/2006/relationships/hyperlink" Target="https://disk.yandex.com.am/i/M2gU-X3BrzA1PA" TargetMode="External"/><Relationship Id="rId79" Type="http://schemas.openxmlformats.org/officeDocument/2006/relationships/hyperlink" Target="https://disk.yandex.com.am/i/JfFAmNlIzch25A" TargetMode="External"/><Relationship Id="rId87" Type="http://schemas.openxmlformats.org/officeDocument/2006/relationships/hyperlink" Target="https://disk.yandex.com.am/i/r9dohqZBOCfrQA" TargetMode="External"/><Relationship Id="rId102" Type="http://schemas.openxmlformats.org/officeDocument/2006/relationships/hyperlink" Target="https://disk.yandex.com.am/i/cj7bAGcWCZa1Gw" TargetMode="External"/><Relationship Id="rId110" Type="http://schemas.openxmlformats.org/officeDocument/2006/relationships/hyperlink" Target="https://disk.yandex.com.am/i/IauI5zwXq5CvMg" TargetMode="External"/><Relationship Id="rId5" Type="http://schemas.openxmlformats.org/officeDocument/2006/relationships/hyperlink" Target="https://disk.yandex.ru/i/vNgxJqam3airkg" TargetMode="External"/><Relationship Id="rId61" Type="http://schemas.openxmlformats.org/officeDocument/2006/relationships/hyperlink" Target="https://yandex.ru/maps/-/CHTuIJYx" TargetMode="External"/><Relationship Id="rId82" Type="http://schemas.openxmlformats.org/officeDocument/2006/relationships/hyperlink" Target="https://disk.yandex.com.am/i/-1yNCpRONF3OFg" TargetMode="External"/><Relationship Id="rId90" Type="http://schemas.openxmlformats.org/officeDocument/2006/relationships/hyperlink" Target="https://disk.yandex.com.am/i/1n6jCTEWo69gsw" TargetMode="External"/><Relationship Id="rId95" Type="http://schemas.openxmlformats.org/officeDocument/2006/relationships/hyperlink" Target="https://disk.yandex.com.am/i/lV5B38QOr4FFsg" TargetMode="External"/><Relationship Id="rId19" Type="http://schemas.openxmlformats.org/officeDocument/2006/relationships/hyperlink" Target="https://yandex.ru/maps/-/CHTuAVng" TargetMode="External"/><Relationship Id="rId14" Type="http://schemas.openxmlformats.org/officeDocument/2006/relationships/hyperlink" Target="https://disk.yandex.com.am/i/osorFTzDvCC4Sw" TargetMode="External"/><Relationship Id="rId22" Type="http://schemas.openxmlformats.org/officeDocument/2006/relationships/hyperlink" Target="https://yandex.ru/maps/-/CHTuAK0Q" TargetMode="External"/><Relationship Id="rId27" Type="http://schemas.openxmlformats.org/officeDocument/2006/relationships/hyperlink" Target="https://yandex.ru/maps/-/CHTuADia" TargetMode="External"/><Relationship Id="rId30" Type="http://schemas.openxmlformats.org/officeDocument/2006/relationships/hyperlink" Target="https://yandex.ru/maps/-/CHTuAP7S" TargetMode="External"/><Relationship Id="rId35" Type="http://schemas.openxmlformats.org/officeDocument/2006/relationships/hyperlink" Target="https://yandex.ru/maps/-/CHTuEIPP" TargetMode="External"/><Relationship Id="rId43" Type="http://schemas.openxmlformats.org/officeDocument/2006/relationships/hyperlink" Target="https://yandex.ru/maps/-/CHTuEN3p" TargetMode="External"/><Relationship Id="rId48" Type="http://schemas.openxmlformats.org/officeDocument/2006/relationships/hyperlink" Target="https://yandex.ru/maps/-/CHTuEOk2" TargetMode="External"/><Relationship Id="rId56" Type="http://schemas.openxmlformats.org/officeDocument/2006/relationships/hyperlink" Target="https://yandex.ru/maps/-/CHTuII9b" TargetMode="External"/><Relationship Id="rId64" Type="http://schemas.openxmlformats.org/officeDocument/2006/relationships/hyperlink" Target="https://disk.yandex.com.am/i/TNgafHa95U5z7A" TargetMode="External"/><Relationship Id="rId69" Type="http://schemas.openxmlformats.org/officeDocument/2006/relationships/hyperlink" Target="https://disk.yandex.com.am/i/gSKCiIunPNNaSQ" TargetMode="External"/><Relationship Id="rId77" Type="http://schemas.openxmlformats.org/officeDocument/2006/relationships/hyperlink" Target="https://disk.yandex.com.am/i/A8HQjYa9VNFkjA" TargetMode="External"/><Relationship Id="rId100" Type="http://schemas.openxmlformats.org/officeDocument/2006/relationships/hyperlink" Target="https://disk.yandex.com.am/i/wl9vhjBpGFfUWw" TargetMode="External"/><Relationship Id="rId105" Type="http://schemas.openxmlformats.org/officeDocument/2006/relationships/hyperlink" Target="https://disk.yandex.com.am/i/UJuf1-fAO8ETxw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yandex.ru/maps/-/CHSWrQll" TargetMode="External"/><Relationship Id="rId51" Type="http://schemas.openxmlformats.org/officeDocument/2006/relationships/hyperlink" Target="https://yandex.ru/maps/-/CHTuE06o" TargetMode="External"/><Relationship Id="rId72" Type="http://schemas.openxmlformats.org/officeDocument/2006/relationships/hyperlink" Target="https://disk.yandex.com.am/i/PeYfdMvTvBphCA" TargetMode="External"/><Relationship Id="rId80" Type="http://schemas.openxmlformats.org/officeDocument/2006/relationships/hyperlink" Target="https://disk.yandex.com.am/i/27jdaxq2Q-oWmA" TargetMode="External"/><Relationship Id="rId85" Type="http://schemas.openxmlformats.org/officeDocument/2006/relationships/hyperlink" Target="https://disk.yandex.com.am/i/TGlj-KkCreS4aA" TargetMode="External"/><Relationship Id="rId93" Type="http://schemas.openxmlformats.org/officeDocument/2006/relationships/hyperlink" Target="https://disk.yandex.com.am/i/mxNZ1jizlOOISA" TargetMode="External"/><Relationship Id="rId98" Type="http://schemas.openxmlformats.org/officeDocument/2006/relationships/hyperlink" Target="https://disk.yandex.com.am/i/ZJKCM0sUCrEeMg" TargetMode="External"/><Relationship Id="rId3" Type="http://schemas.openxmlformats.org/officeDocument/2006/relationships/hyperlink" Target="https://disk.yandex.ru/i/ZHex6i26Zj5Z2g" TargetMode="External"/><Relationship Id="rId12" Type="http://schemas.openxmlformats.org/officeDocument/2006/relationships/hyperlink" Target="https://yandex.ru/maps/-/CHSWr61V" TargetMode="External"/><Relationship Id="rId17" Type="http://schemas.openxmlformats.org/officeDocument/2006/relationships/hyperlink" Target="https://yandex.ru/maps/-/CHTuAJlC" TargetMode="External"/><Relationship Id="rId25" Type="http://schemas.openxmlformats.org/officeDocument/2006/relationships/hyperlink" Target="https://yandex.ru/maps/-/CHTuA0jD" TargetMode="External"/><Relationship Id="rId33" Type="http://schemas.openxmlformats.org/officeDocument/2006/relationships/hyperlink" Target="https://yandex.ru/maps/-/CHTuA-Jk" TargetMode="External"/><Relationship Id="rId38" Type="http://schemas.openxmlformats.org/officeDocument/2006/relationships/hyperlink" Target="https://yandex.ru/maps/-/CHTuEQnl" TargetMode="External"/><Relationship Id="rId46" Type="http://schemas.openxmlformats.org/officeDocument/2006/relationships/hyperlink" Target="https://yandex.ru/maps/-/CHTuEKMu" TargetMode="External"/><Relationship Id="rId59" Type="http://schemas.openxmlformats.org/officeDocument/2006/relationships/hyperlink" Target="https://yandex.ru/maps/-/CHTuIY1e" TargetMode="External"/><Relationship Id="rId67" Type="http://schemas.openxmlformats.org/officeDocument/2006/relationships/hyperlink" Target="https://disk.yandex.com.am/i/mYmGSHZPoiTi8w" TargetMode="External"/><Relationship Id="rId103" Type="http://schemas.openxmlformats.org/officeDocument/2006/relationships/hyperlink" Target="https://disk.yandex.com.am/i/5o3oSE-LRz77Yg" TargetMode="External"/><Relationship Id="rId108" Type="http://schemas.openxmlformats.org/officeDocument/2006/relationships/hyperlink" Target="https://disk.yandex.com.am/i/JFrXAgk8uzLmJw" TargetMode="External"/><Relationship Id="rId20" Type="http://schemas.openxmlformats.org/officeDocument/2006/relationships/hyperlink" Target="https://yandex.ru/maps/-/CHTuA6y9" TargetMode="External"/><Relationship Id="rId41" Type="http://schemas.openxmlformats.org/officeDocument/2006/relationships/hyperlink" Target="https://yandex.ru/maps/-/CHTuEBIA" TargetMode="External"/><Relationship Id="rId54" Type="http://schemas.openxmlformats.org/officeDocument/2006/relationships/hyperlink" Target="https://yandex.ru/maps/-/CHTuE-PH" TargetMode="External"/><Relationship Id="rId62" Type="http://schemas.openxmlformats.org/officeDocument/2006/relationships/hyperlink" Target="https://yandex.ru/maps/-/CHTuINZD" TargetMode="External"/><Relationship Id="rId70" Type="http://schemas.openxmlformats.org/officeDocument/2006/relationships/hyperlink" Target="https://disk.yandex.com.am/i/2_xKsNckQHQgUA" TargetMode="External"/><Relationship Id="rId75" Type="http://schemas.openxmlformats.org/officeDocument/2006/relationships/hyperlink" Target="https://disk.yandex.com.am/i/O2Hu-X6-1DYZUQ" TargetMode="External"/><Relationship Id="rId83" Type="http://schemas.openxmlformats.org/officeDocument/2006/relationships/hyperlink" Target="https://disk.yandex.com.am/i/uJqlQJVaI74PJw" TargetMode="External"/><Relationship Id="rId88" Type="http://schemas.openxmlformats.org/officeDocument/2006/relationships/hyperlink" Target="https://disk.yandex.com.am/i/uRVKLZcneHJy_g" TargetMode="External"/><Relationship Id="rId91" Type="http://schemas.openxmlformats.org/officeDocument/2006/relationships/hyperlink" Target="https://disk.yandex.com.am/i/-pgjjkxBfqZXEw" TargetMode="External"/><Relationship Id="rId96" Type="http://schemas.openxmlformats.org/officeDocument/2006/relationships/hyperlink" Target="https://disk.yandex.com.am/i/vtAUl3S99QHptw" TargetMode="External"/><Relationship Id="rId111" Type="http://schemas.openxmlformats.org/officeDocument/2006/relationships/hyperlink" Target="https://disk.yandex.com.am/i/GFNGyGB55qZ6_w" TargetMode="External"/><Relationship Id="rId1" Type="http://schemas.openxmlformats.org/officeDocument/2006/relationships/hyperlink" Target="https://disk.yandex.ru/i/CnA7VEaKkPY9xg" TargetMode="External"/><Relationship Id="rId6" Type="http://schemas.openxmlformats.org/officeDocument/2006/relationships/hyperlink" Target="https://disk.yandex.ru/i/14DA8CUk_nOcXg" TargetMode="External"/><Relationship Id="rId15" Type="http://schemas.openxmlformats.org/officeDocument/2006/relationships/hyperlink" Target="https://yandex.ru/maps/-/CHTuAFz~" TargetMode="External"/><Relationship Id="rId23" Type="http://schemas.openxmlformats.org/officeDocument/2006/relationships/hyperlink" Target="https://yandex.ru/maps/-/CHTuASIJ" TargetMode="External"/><Relationship Id="rId28" Type="http://schemas.openxmlformats.org/officeDocument/2006/relationships/hyperlink" Target="https://yandex.ru/maps/-/CHTuAH-d" TargetMode="External"/><Relationship Id="rId36" Type="http://schemas.openxmlformats.org/officeDocument/2006/relationships/hyperlink" Target="https://yandex.ru/maps/-/CHTuEIPP" TargetMode="External"/><Relationship Id="rId49" Type="http://schemas.openxmlformats.org/officeDocument/2006/relationships/hyperlink" Target="https://yandex.ru/maps/-/CHTuESpx" TargetMode="External"/><Relationship Id="rId57" Type="http://schemas.openxmlformats.org/officeDocument/2006/relationships/hyperlink" Target="https://yandex.ru/maps/-/CHTuII9b" TargetMode="External"/><Relationship Id="rId106" Type="http://schemas.openxmlformats.org/officeDocument/2006/relationships/hyperlink" Target="https://disk.yandex.com.am/i/bFsrhzvu7U_Erw" TargetMode="External"/><Relationship Id="rId10" Type="http://schemas.openxmlformats.org/officeDocument/2006/relationships/hyperlink" Target="https://yandex.ru/maps/-/CHSWnXJy" TargetMode="External"/><Relationship Id="rId31" Type="http://schemas.openxmlformats.org/officeDocument/2006/relationships/hyperlink" Target="https://yandex.ru/maps/-/CHTuAP7S" TargetMode="External"/><Relationship Id="rId44" Type="http://schemas.openxmlformats.org/officeDocument/2006/relationships/hyperlink" Target="https://yandex.ru/maps/-/CHTuEZit" TargetMode="External"/><Relationship Id="rId52" Type="http://schemas.openxmlformats.org/officeDocument/2006/relationships/hyperlink" Target="https://yandex.ru/maps/-/CHTuEDKx" TargetMode="External"/><Relationship Id="rId60" Type="http://schemas.openxmlformats.org/officeDocument/2006/relationships/hyperlink" Target="https://yandex.ru/maps/-/CHTuIB0o" TargetMode="External"/><Relationship Id="rId65" Type="http://schemas.openxmlformats.org/officeDocument/2006/relationships/hyperlink" Target="https://disk.yandex.com.am/i/whPMvQ5tL6sFlw" TargetMode="External"/><Relationship Id="rId73" Type="http://schemas.openxmlformats.org/officeDocument/2006/relationships/hyperlink" Target="https://disk.yandex.com.am/i/ePThTFi1hsMPZA" TargetMode="External"/><Relationship Id="rId78" Type="http://schemas.openxmlformats.org/officeDocument/2006/relationships/hyperlink" Target="https://disk.yandex.com.am/i/w2BU5GYXRHFTSg" TargetMode="External"/><Relationship Id="rId81" Type="http://schemas.openxmlformats.org/officeDocument/2006/relationships/hyperlink" Target="https://disk.yandex.com.am/i/E541-4qGX1tDwg" TargetMode="External"/><Relationship Id="rId86" Type="http://schemas.openxmlformats.org/officeDocument/2006/relationships/hyperlink" Target="https://disk.yandex.com.am/i/4CbRCK54Oo54kw" TargetMode="External"/><Relationship Id="rId94" Type="http://schemas.openxmlformats.org/officeDocument/2006/relationships/hyperlink" Target="https://disk.yandex.com.am/i/pXSy90U3q6wdUg" TargetMode="External"/><Relationship Id="rId99" Type="http://schemas.openxmlformats.org/officeDocument/2006/relationships/hyperlink" Target="https://disk.yandex.com.am/i/l3g8Tpfrfd_KQQ" TargetMode="External"/><Relationship Id="rId101" Type="http://schemas.openxmlformats.org/officeDocument/2006/relationships/hyperlink" Target="https://disk.yandex.com.am/i/GszMMyIdMlLWlA" TargetMode="External"/><Relationship Id="rId4" Type="http://schemas.openxmlformats.org/officeDocument/2006/relationships/hyperlink" Target="https://disk.yandex.ru/i/vuNNBdK2FwvQuw" TargetMode="External"/><Relationship Id="rId9" Type="http://schemas.openxmlformats.org/officeDocument/2006/relationships/hyperlink" Target="https://yandex.ru/maps/-/CHSWnLoo" TargetMode="External"/><Relationship Id="rId13" Type="http://schemas.openxmlformats.org/officeDocument/2006/relationships/hyperlink" Target="https://yandex.ru/maps/-/CHSWrOnh" TargetMode="External"/><Relationship Id="rId18" Type="http://schemas.openxmlformats.org/officeDocument/2006/relationships/hyperlink" Target="https://yandex.ru/maps/-/CHTuAVng" TargetMode="External"/><Relationship Id="rId39" Type="http://schemas.openxmlformats.org/officeDocument/2006/relationships/hyperlink" Target="https://yandex.ru/maps/-/CHTuEYZI" TargetMode="External"/><Relationship Id="rId109" Type="http://schemas.openxmlformats.org/officeDocument/2006/relationships/hyperlink" Target="https://disk.yandex.com.am/i/pkrenMtegBchQQ" TargetMode="External"/><Relationship Id="rId34" Type="http://schemas.openxmlformats.org/officeDocument/2006/relationships/hyperlink" Target="https://yandex.ru/maps/-/CHTuEA3J" TargetMode="External"/><Relationship Id="rId50" Type="http://schemas.openxmlformats.org/officeDocument/2006/relationships/hyperlink" Target="https://yandex.ru/maps/-/CHTuE06o" TargetMode="External"/><Relationship Id="rId55" Type="http://schemas.openxmlformats.org/officeDocument/2006/relationships/hyperlink" Target="https://yandex.ru/maps/-/CHTuE-PH" TargetMode="External"/><Relationship Id="rId76" Type="http://schemas.openxmlformats.org/officeDocument/2006/relationships/hyperlink" Target="https://disk.yandex.com.am/i/5EB4qaiO1ZK5QA" TargetMode="External"/><Relationship Id="rId97" Type="http://schemas.openxmlformats.org/officeDocument/2006/relationships/hyperlink" Target="https://disk.yandex.com.am/i/Dr9UsgSr85JiPw" TargetMode="External"/><Relationship Id="rId104" Type="http://schemas.openxmlformats.org/officeDocument/2006/relationships/hyperlink" Target="https://disk.yandex.com.am/i/d9qse5qFVmXj9g" TargetMode="External"/><Relationship Id="rId7" Type="http://schemas.openxmlformats.org/officeDocument/2006/relationships/hyperlink" Target="https://yandex.ru/maps/-/CHSWrF54" TargetMode="External"/><Relationship Id="rId71" Type="http://schemas.openxmlformats.org/officeDocument/2006/relationships/hyperlink" Target="https://disk.yandex.com.am/i/ceoOu-1KaOYA0g" TargetMode="External"/><Relationship Id="rId92" Type="http://schemas.openxmlformats.org/officeDocument/2006/relationships/hyperlink" Target="https://disk.yandex.com.am/i/QqP4EilRc_FC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>
      <selection activeCell="D2" sqref="D2"/>
    </sheetView>
  </sheetViews>
  <sheetFormatPr defaultRowHeight="12.75" x14ac:dyDescent="0.25"/>
  <cols>
    <col min="1" max="1" width="17.7109375" style="1" customWidth="1"/>
    <col min="2" max="2" width="20" style="1" customWidth="1"/>
    <col min="3" max="3" width="21.85546875" style="1" customWidth="1"/>
    <col min="4" max="4" width="22.5703125" style="1" customWidth="1"/>
    <col min="5" max="5" width="35.140625" style="7" customWidth="1"/>
    <col min="6" max="6" width="13.7109375" style="1" customWidth="1"/>
    <col min="7" max="7" width="12.5703125" style="1" customWidth="1"/>
    <col min="8" max="8" width="15.85546875" style="1" customWidth="1"/>
    <col min="9" max="9" width="15.5703125" style="1" customWidth="1"/>
    <col min="10" max="10" width="13.85546875" style="1" customWidth="1"/>
    <col min="11" max="14" width="19.85546875" style="1" customWidth="1"/>
    <col min="15" max="16" width="15.42578125" style="1" customWidth="1"/>
    <col min="17" max="17" width="26.140625" style="1" customWidth="1"/>
    <col min="18" max="18" width="26.5703125" style="1" customWidth="1"/>
    <col min="19" max="19" width="18.85546875" style="1" customWidth="1"/>
    <col min="20" max="20" width="17.85546875" style="1" customWidth="1"/>
    <col min="21" max="21" width="22.85546875" style="1" customWidth="1"/>
    <col min="22" max="22" width="16.5703125" style="2" customWidth="1"/>
    <col min="23" max="23" width="21.42578125" style="14" customWidth="1"/>
    <col min="24" max="24" width="16.7109375" style="1" customWidth="1"/>
    <col min="25" max="25" width="22.42578125" style="1" customWidth="1"/>
    <col min="26" max="26" width="20.5703125" style="1" customWidth="1"/>
    <col min="27" max="16384" width="9.140625" style="1"/>
  </cols>
  <sheetData>
    <row r="1" spans="1:26" s="6" customFormat="1" ht="25.5" x14ac:dyDescent="0.25">
      <c r="A1" s="3" t="s">
        <v>0</v>
      </c>
      <c r="B1" s="3" t="s">
        <v>11</v>
      </c>
      <c r="C1" s="3" t="s">
        <v>21</v>
      </c>
      <c r="D1" s="3" t="s">
        <v>5</v>
      </c>
      <c r="E1" s="3" t="s">
        <v>1</v>
      </c>
      <c r="F1" s="3" t="s">
        <v>12</v>
      </c>
      <c r="G1" s="3" t="s">
        <v>37</v>
      </c>
      <c r="H1" s="3" t="s">
        <v>40</v>
      </c>
      <c r="I1" s="3" t="s">
        <v>2</v>
      </c>
      <c r="J1" s="3" t="s">
        <v>3</v>
      </c>
      <c r="K1" s="3" t="s">
        <v>6</v>
      </c>
      <c r="L1" s="5" t="s">
        <v>14</v>
      </c>
      <c r="M1" s="5" t="s">
        <v>15</v>
      </c>
      <c r="N1" s="3" t="s">
        <v>44</v>
      </c>
      <c r="O1" s="4" t="s">
        <v>4</v>
      </c>
      <c r="P1" s="3" t="s">
        <v>41</v>
      </c>
      <c r="Q1" s="3" t="s">
        <v>42</v>
      </c>
      <c r="R1" s="3" t="s">
        <v>48</v>
      </c>
      <c r="S1" s="3" t="s">
        <v>32</v>
      </c>
      <c r="T1" s="3" t="s">
        <v>50</v>
      </c>
      <c r="U1" s="3" t="s">
        <v>49</v>
      </c>
      <c r="V1" s="5" t="s">
        <v>13</v>
      </c>
      <c r="W1" s="15" t="s">
        <v>51</v>
      </c>
      <c r="X1" s="3" t="s">
        <v>26</v>
      </c>
      <c r="Y1" s="3" t="s">
        <v>52</v>
      </c>
      <c r="Z1" s="3" t="s">
        <v>10</v>
      </c>
    </row>
    <row r="2" spans="1:26" ht="38.25" x14ac:dyDescent="0.25">
      <c r="A2" s="10" t="s">
        <v>7</v>
      </c>
      <c r="B2" s="9" t="s">
        <v>39</v>
      </c>
      <c r="C2" s="9" t="s">
        <v>9</v>
      </c>
      <c r="D2" s="9" t="s">
        <v>22</v>
      </c>
      <c r="E2" s="9" t="s">
        <v>16</v>
      </c>
      <c r="F2" s="11" t="s">
        <v>12</v>
      </c>
      <c r="G2" s="11" t="s">
        <v>37</v>
      </c>
      <c r="H2" s="10" t="s">
        <v>31</v>
      </c>
      <c r="I2" s="9" t="s">
        <v>38</v>
      </c>
      <c r="J2" s="9" t="s">
        <v>8</v>
      </c>
      <c r="K2" s="9" t="s">
        <v>25</v>
      </c>
      <c r="L2" s="8">
        <v>2.11</v>
      </c>
      <c r="M2" s="8">
        <v>217.67</v>
      </c>
      <c r="N2" s="9"/>
      <c r="O2" s="10" t="s">
        <v>27</v>
      </c>
      <c r="P2" s="10">
        <v>50</v>
      </c>
      <c r="Q2" s="10">
        <v>5</v>
      </c>
      <c r="R2" s="10">
        <v>36</v>
      </c>
      <c r="S2" s="10">
        <f>24*R2</f>
        <v>864</v>
      </c>
      <c r="T2" s="10">
        <v>30</v>
      </c>
      <c r="U2" s="10">
        <f>S2*T2</f>
        <v>25920</v>
      </c>
      <c r="V2" s="12">
        <f>1.8*U2*Q2</f>
        <v>233280</v>
      </c>
      <c r="W2" s="9" t="s">
        <v>55</v>
      </c>
      <c r="X2" s="13">
        <v>1</v>
      </c>
      <c r="Y2" s="13" t="s">
        <v>53</v>
      </c>
      <c r="Z2" s="10" t="s">
        <v>54</v>
      </c>
    </row>
    <row r="3" spans="1:26" ht="38.25" x14ac:dyDescent="0.25">
      <c r="A3" s="10" t="s">
        <v>7</v>
      </c>
      <c r="B3" s="9" t="s">
        <v>39</v>
      </c>
      <c r="C3" s="9" t="s">
        <v>20</v>
      </c>
      <c r="D3" s="9" t="s">
        <v>23</v>
      </c>
      <c r="E3" s="9" t="s">
        <v>17</v>
      </c>
      <c r="F3" s="11" t="s">
        <v>12</v>
      </c>
      <c r="G3" s="11" t="s">
        <v>37</v>
      </c>
      <c r="H3" s="10" t="s">
        <v>31</v>
      </c>
      <c r="I3" s="9" t="s">
        <v>38</v>
      </c>
      <c r="J3" s="9" t="s">
        <v>8</v>
      </c>
      <c r="K3" s="9" t="s">
        <v>25</v>
      </c>
      <c r="L3" s="8">
        <v>2.23</v>
      </c>
      <c r="M3" s="8">
        <v>230.04</v>
      </c>
      <c r="N3" s="9"/>
      <c r="O3" s="10" t="s">
        <v>28</v>
      </c>
      <c r="P3" s="10">
        <v>50</v>
      </c>
      <c r="Q3" s="10">
        <v>5</v>
      </c>
      <c r="R3" s="10">
        <v>36</v>
      </c>
      <c r="S3" s="10">
        <f t="shared" ref="S3:S8" si="0">24*R3</f>
        <v>864</v>
      </c>
      <c r="T3" s="10">
        <v>30</v>
      </c>
      <c r="U3" s="10">
        <f t="shared" ref="U3:U8" si="1">S3*T3</f>
        <v>25920</v>
      </c>
      <c r="V3" s="12">
        <f t="shared" ref="V3:V8" si="2">1.8*U3*Q3</f>
        <v>233280</v>
      </c>
      <c r="W3" s="9" t="s">
        <v>56</v>
      </c>
      <c r="X3" s="13">
        <v>1</v>
      </c>
      <c r="Y3" s="13" t="s">
        <v>53</v>
      </c>
      <c r="Z3" s="10" t="s">
        <v>54</v>
      </c>
    </row>
    <row r="4" spans="1:26" ht="38.25" x14ac:dyDescent="0.25">
      <c r="A4" s="10" t="s">
        <v>7</v>
      </c>
      <c r="B4" s="9" t="s">
        <v>39</v>
      </c>
      <c r="C4" s="9" t="s">
        <v>20</v>
      </c>
      <c r="D4" s="9" t="s">
        <v>24</v>
      </c>
      <c r="E4" s="9" t="s">
        <v>18</v>
      </c>
      <c r="F4" s="11" t="s">
        <v>12</v>
      </c>
      <c r="G4" s="11" t="s">
        <v>37</v>
      </c>
      <c r="H4" s="8" t="s">
        <v>31</v>
      </c>
      <c r="I4" s="9" t="s">
        <v>38</v>
      </c>
      <c r="J4" s="9" t="s">
        <v>8</v>
      </c>
      <c r="K4" s="9" t="s">
        <v>25</v>
      </c>
      <c r="L4" s="8">
        <v>3.33</v>
      </c>
      <c r="M4" s="8">
        <v>343.9</v>
      </c>
      <c r="N4" s="9"/>
      <c r="O4" s="10" t="s">
        <v>29</v>
      </c>
      <c r="P4" s="10">
        <v>50</v>
      </c>
      <c r="Q4" s="10">
        <v>5</v>
      </c>
      <c r="R4" s="10">
        <v>36</v>
      </c>
      <c r="S4" s="10">
        <f t="shared" si="0"/>
        <v>864</v>
      </c>
      <c r="T4" s="10">
        <v>30</v>
      </c>
      <c r="U4" s="10">
        <f t="shared" si="1"/>
        <v>25920</v>
      </c>
      <c r="V4" s="12">
        <f t="shared" si="2"/>
        <v>233280</v>
      </c>
      <c r="W4" s="9" t="s">
        <v>57</v>
      </c>
      <c r="X4" s="13">
        <v>1</v>
      </c>
      <c r="Y4" s="13" t="s">
        <v>53</v>
      </c>
      <c r="Z4" s="10" t="s">
        <v>54</v>
      </c>
    </row>
    <row r="5" spans="1:26" ht="38.25" x14ac:dyDescent="0.25">
      <c r="A5" s="10" t="s">
        <v>7</v>
      </c>
      <c r="B5" s="9" t="s">
        <v>39</v>
      </c>
      <c r="C5" s="9" t="s">
        <v>20</v>
      </c>
      <c r="D5" s="9" t="s">
        <v>24</v>
      </c>
      <c r="E5" s="9" t="s">
        <v>19</v>
      </c>
      <c r="F5" s="11" t="s">
        <v>12</v>
      </c>
      <c r="G5" s="11" t="s">
        <v>37</v>
      </c>
      <c r="H5" s="8" t="s">
        <v>31</v>
      </c>
      <c r="I5" s="9" t="s">
        <v>38</v>
      </c>
      <c r="J5" s="9" t="s">
        <v>8</v>
      </c>
      <c r="K5" s="9" t="s">
        <v>25</v>
      </c>
      <c r="L5" s="8">
        <v>2.11</v>
      </c>
      <c r="M5" s="8">
        <v>217.67</v>
      </c>
      <c r="N5" s="9"/>
      <c r="O5" s="10" t="s">
        <v>30</v>
      </c>
      <c r="P5" s="10">
        <v>50</v>
      </c>
      <c r="Q5" s="10">
        <v>5</v>
      </c>
      <c r="R5" s="10">
        <v>36</v>
      </c>
      <c r="S5" s="10">
        <f t="shared" si="0"/>
        <v>864</v>
      </c>
      <c r="T5" s="10">
        <v>30</v>
      </c>
      <c r="U5" s="10">
        <f t="shared" si="1"/>
        <v>25920</v>
      </c>
      <c r="V5" s="12">
        <f t="shared" si="2"/>
        <v>233280</v>
      </c>
      <c r="W5" s="9" t="s">
        <v>58</v>
      </c>
      <c r="X5" s="13">
        <v>1</v>
      </c>
      <c r="Y5" s="13" t="s">
        <v>53</v>
      </c>
      <c r="Z5" s="10" t="s">
        <v>54</v>
      </c>
    </row>
    <row r="6" spans="1:26" ht="38.25" x14ac:dyDescent="0.25">
      <c r="A6" s="10" t="s">
        <v>7</v>
      </c>
      <c r="B6" s="9" t="s">
        <v>39</v>
      </c>
      <c r="C6" s="9" t="s">
        <v>9</v>
      </c>
      <c r="D6" s="8" t="s">
        <v>22</v>
      </c>
      <c r="E6" s="9" t="s">
        <v>33</v>
      </c>
      <c r="F6" s="11" t="s">
        <v>12</v>
      </c>
      <c r="G6" s="11" t="s">
        <v>37</v>
      </c>
      <c r="H6" s="8" t="s">
        <v>31</v>
      </c>
      <c r="I6" s="9" t="s">
        <v>38</v>
      </c>
      <c r="J6" s="9" t="s">
        <v>8</v>
      </c>
      <c r="K6" s="9" t="s">
        <v>25</v>
      </c>
      <c r="L6" s="12">
        <v>1.1499999999999999</v>
      </c>
      <c r="M6" s="12">
        <v>118.52</v>
      </c>
      <c r="N6" s="9"/>
      <c r="O6" s="10" t="s">
        <v>35</v>
      </c>
      <c r="P6" s="10">
        <v>50</v>
      </c>
      <c r="Q6" s="10">
        <v>5</v>
      </c>
      <c r="R6" s="10">
        <v>36</v>
      </c>
      <c r="S6" s="10">
        <f t="shared" si="0"/>
        <v>864</v>
      </c>
      <c r="T6" s="10">
        <v>30</v>
      </c>
      <c r="U6" s="10">
        <f t="shared" si="1"/>
        <v>25920</v>
      </c>
      <c r="V6" s="12">
        <f t="shared" si="2"/>
        <v>233280</v>
      </c>
      <c r="W6" s="9" t="s">
        <v>59</v>
      </c>
      <c r="X6" s="13">
        <v>1</v>
      </c>
      <c r="Y6" s="13" t="s">
        <v>53</v>
      </c>
      <c r="Z6" s="10" t="s">
        <v>54</v>
      </c>
    </row>
    <row r="7" spans="1:26" ht="38.25" x14ac:dyDescent="0.25">
      <c r="A7" s="10" t="s">
        <v>7</v>
      </c>
      <c r="B7" s="9" t="s">
        <v>39</v>
      </c>
      <c r="C7" s="9" t="s">
        <v>9</v>
      </c>
      <c r="D7" s="8" t="s">
        <v>22</v>
      </c>
      <c r="E7" s="9" t="s">
        <v>34</v>
      </c>
      <c r="F7" s="11" t="s">
        <v>12</v>
      </c>
      <c r="G7" s="11" t="s">
        <v>37</v>
      </c>
      <c r="H7" s="8" t="s">
        <v>31</v>
      </c>
      <c r="I7" s="9" t="s">
        <v>38</v>
      </c>
      <c r="J7" s="9" t="s">
        <v>8</v>
      </c>
      <c r="K7" s="9" t="s">
        <v>25</v>
      </c>
      <c r="L7" s="12">
        <v>1.05</v>
      </c>
      <c r="M7" s="12">
        <v>108.59</v>
      </c>
      <c r="N7" s="9"/>
      <c r="O7" s="10" t="s">
        <v>36</v>
      </c>
      <c r="P7" s="10">
        <v>50</v>
      </c>
      <c r="Q7" s="10">
        <v>5</v>
      </c>
      <c r="R7" s="10">
        <v>36</v>
      </c>
      <c r="S7" s="10">
        <f t="shared" si="0"/>
        <v>864</v>
      </c>
      <c r="T7" s="10">
        <v>30</v>
      </c>
      <c r="U7" s="10">
        <f t="shared" si="1"/>
        <v>25920</v>
      </c>
      <c r="V7" s="12">
        <f t="shared" si="2"/>
        <v>233280</v>
      </c>
      <c r="W7" s="9" t="s">
        <v>60</v>
      </c>
      <c r="X7" s="13">
        <v>1</v>
      </c>
      <c r="Y7" s="13" t="s">
        <v>53</v>
      </c>
      <c r="Z7" s="10" t="s">
        <v>54</v>
      </c>
    </row>
    <row r="8" spans="1:26" ht="38.25" x14ac:dyDescent="0.25">
      <c r="A8" s="10" t="s">
        <v>7</v>
      </c>
      <c r="B8" s="9" t="s">
        <v>39</v>
      </c>
      <c r="C8" s="8" t="s">
        <v>63</v>
      </c>
      <c r="D8" s="8" t="s">
        <v>62</v>
      </c>
      <c r="E8" s="8" t="s">
        <v>43</v>
      </c>
      <c r="F8" s="11" t="s">
        <v>12</v>
      </c>
      <c r="G8" s="11" t="s">
        <v>37</v>
      </c>
      <c r="H8" s="8" t="s">
        <v>46</v>
      </c>
      <c r="I8" s="9" t="s">
        <v>38</v>
      </c>
      <c r="J8" s="8" t="s">
        <v>8</v>
      </c>
      <c r="K8" s="9" t="s">
        <v>25</v>
      </c>
      <c r="L8" s="9">
        <v>8.2799999999999994</v>
      </c>
      <c r="M8" s="9">
        <v>39.770000000000003</v>
      </c>
      <c r="N8" s="8" t="s">
        <v>45</v>
      </c>
      <c r="O8" s="10" t="s">
        <v>47</v>
      </c>
      <c r="P8" s="10">
        <v>50</v>
      </c>
      <c r="Q8" s="10">
        <v>5</v>
      </c>
      <c r="R8" s="10">
        <v>36</v>
      </c>
      <c r="S8" s="10">
        <f t="shared" si="0"/>
        <v>864</v>
      </c>
      <c r="T8" s="10">
        <v>30</v>
      </c>
      <c r="U8" s="10">
        <f t="shared" si="1"/>
        <v>25920</v>
      </c>
      <c r="V8" s="12">
        <f t="shared" si="2"/>
        <v>233280</v>
      </c>
      <c r="W8" s="16" t="s">
        <v>61</v>
      </c>
      <c r="X8" s="13">
        <v>1</v>
      </c>
      <c r="Y8" s="13" t="s">
        <v>53</v>
      </c>
      <c r="Z8" s="10" t="s">
        <v>54</v>
      </c>
    </row>
    <row r="9" spans="1:26" ht="38.25" x14ac:dyDescent="0.25">
      <c r="A9" s="10" t="s">
        <v>7</v>
      </c>
      <c r="B9" s="9" t="s">
        <v>39</v>
      </c>
      <c r="C9" s="8" t="s">
        <v>154</v>
      </c>
      <c r="D9" s="8" t="s">
        <v>156</v>
      </c>
      <c r="E9" s="8" t="s">
        <v>64</v>
      </c>
      <c r="F9" s="11" t="s">
        <v>12</v>
      </c>
      <c r="G9" s="11" t="s">
        <v>37</v>
      </c>
      <c r="H9" s="8" t="s">
        <v>46</v>
      </c>
      <c r="I9" s="8" t="s">
        <v>38</v>
      </c>
      <c r="J9" s="8" t="s">
        <v>8</v>
      </c>
      <c r="K9" s="9" t="s">
        <v>25</v>
      </c>
      <c r="L9" s="8">
        <v>1.86</v>
      </c>
      <c r="M9" s="8">
        <v>190.76</v>
      </c>
      <c r="N9" s="8" t="s">
        <v>102</v>
      </c>
      <c r="O9" s="8"/>
      <c r="P9" s="10">
        <v>50</v>
      </c>
      <c r="Q9" s="10">
        <v>5</v>
      </c>
      <c r="R9" s="10">
        <v>36</v>
      </c>
      <c r="S9" s="10">
        <f t="shared" ref="S9:S57" si="3">24*R9</f>
        <v>864</v>
      </c>
      <c r="T9" s="10">
        <v>30</v>
      </c>
      <c r="U9" s="10">
        <f t="shared" ref="U9:U57" si="4">S9*T9</f>
        <v>25920</v>
      </c>
      <c r="V9" s="12">
        <v>702000</v>
      </c>
      <c r="W9" s="16" t="s">
        <v>166</v>
      </c>
      <c r="X9" s="13">
        <v>1</v>
      </c>
      <c r="Y9" s="13" t="s">
        <v>53</v>
      </c>
      <c r="Z9" s="10" t="s">
        <v>54</v>
      </c>
    </row>
    <row r="10" spans="1:26" ht="38.25" x14ac:dyDescent="0.25">
      <c r="A10" s="10" t="s">
        <v>7</v>
      </c>
      <c r="B10" s="9" t="s">
        <v>39</v>
      </c>
      <c r="C10" s="8" t="s">
        <v>154</v>
      </c>
      <c r="D10" s="8" t="s">
        <v>156</v>
      </c>
      <c r="E10" s="8" t="s">
        <v>64</v>
      </c>
      <c r="F10" s="11" t="s">
        <v>12</v>
      </c>
      <c r="G10" s="11" t="s">
        <v>37</v>
      </c>
      <c r="H10" s="8" t="s">
        <v>46</v>
      </c>
      <c r="I10" s="8" t="s">
        <v>101</v>
      </c>
      <c r="J10" s="8" t="s">
        <v>8</v>
      </c>
      <c r="K10" s="9" t="s">
        <v>25</v>
      </c>
      <c r="L10" s="8">
        <v>1.29</v>
      </c>
      <c r="M10" s="8">
        <v>130.78</v>
      </c>
      <c r="N10" s="8" t="s">
        <v>103</v>
      </c>
      <c r="O10" s="8"/>
      <c r="P10" s="10">
        <v>50</v>
      </c>
      <c r="Q10" s="10">
        <v>5</v>
      </c>
      <c r="R10" s="10">
        <v>36</v>
      </c>
      <c r="S10" s="10">
        <f t="shared" si="3"/>
        <v>864</v>
      </c>
      <c r="T10" s="10">
        <v>30</v>
      </c>
      <c r="U10" s="10">
        <f t="shared" si="4"/>
        <v>25920</v>
      </c>
      <c r="V10" s="12">
        <f>1.8*U10*Q10</f>
        <v>233280</v>
      </c>
      <c r="W10" s="16" t="s">
        <v>166</v>
      </c>
      <c r="X10" s="13">
        <v>1</v>
      </c>
      <c r="Y10" s="13" t="s">
        <v>53</v>
      </c>
      <c r="Z10" s="10" t="s">
        <v>54</v>
      </c>
    </row>
    <row r="11" spans="1:26" ht="38.25" x14ac:dyDescent="0.25">
      <c r="A11" s="10" t="s">
        <v>7</v>
      </c>
      <c r="B11" s="9" t="s">
        <v>39</v>
      </c>
      <c r="C11" s="9" t="s">
        <v>9</v>
      </c>
      <c r="D11" s="8" t="s">
        <v>157</v>
      </c>
      <c r="E11" s="8" t="s">
        <v>65</v>
      </c>
      <c r="F11" s="11" t="s">
        <v>12</v>
      </c>
      <c r="G11" s="11" t="s">
        <v>37</v>
      </c>
      <c r="H11" s="8" t="s">
        <v>46</v>
      </c>
      <c r="I11" s="8" t="s">
        <v>101</v>
      </c>
      <c r="J11" s="8" t="s">
        <v>8</v>
      </c>
      <c r="K11" s="9" t="s">
        <v>25</v>
      </c>
      <c r="L11" s="8">
        <v>1.81</v>
      </c>
      <c r="M11" s="8">
        <v>184.8</v>
      </c>
      <c r="N11" s="8" t="s">
        <v>104</v>
      </c>
      <c r="O11" s="8"/>
      <c r="P11" s="10">
        <v>50</v>
      </c>
      <c r="Q11" s="10">
        <v>5</v>
      </c>
      <c r="R11" s="10">
        <v>36</v>
      </c>
      <c r="S11" s="10">
        <f t="shared" si="3"/>
        <v>864</v>
      </c>
      <c r="T11" s="10">
        <v>30</v>
      </c>
      <c r="U11" s="10">
        <f t="shared" si="4"/>
        <v>25920</v>
      </c>
      <c r="V11" s="12">
        <f>2.9*U11*Q11</f>
        <v>375840</v>
      </c>
      <c r="W11" s="16" t="s">
        <v>167</v>
      </c>
      <c r="X11" s="13">
        <v>1</v>
      </c>
      <c r="Y11" s="13" t="s">
        <v>53</v>
      </c>
      <c r="Z11" s="10" t="s">
        <v>54</v>
      </c>
    </row>
    <row r="12" spans="1:26" ht="38.25" x14ac:dyDescent="0.25">
      <c r="A12" s="10" t="s">
        <v>7</v>
      </c>
      <c r="B12" s="9" t="s">
        <v>39</v>
      </c>
      <c r="C12" s="8" t="s">
        <v>154</v>
      </c>
      <c r="D12" s="8" t="s">
        <v>156</v>
      </c>
      <c r="E12" s="8" t="s">
        <v>66</v>
      </c>
      <c r="F12" s="11" t="s">
        <v>12</v>
      </c>
      <c r="G12" s="11" t="s">
        <v>37</v>
      </c>
      <c r="H12" s="8" t="s">
        <v>46</v>
      </c>
      <c r="I12" s="8" t="s">
        <v>38</v>
      </c>
      <c r="J12" s="8" t="s">
        <v>8</v>
      </c>
      <c r="K12" s="9" t="s">
        <v>25</v>
      </c>
      <c r="L12" s="8">
        <v>1.4</v>
      </c>
      <c r="M12" s="8">
        <v>143.30000000000001</v>
      </c>
      <c r="N12" s="8" t="s">
        <v>105</v>
      </c>
      <c r="O12" s="8"/>
      <c r="P12" s="10">
        <v>50</v>
      </c>
      <c r="Q12" s="10">
        <v>5</v>
      </c>
      <c r="R12" s="10">
        <v>36</v>
      </c>
      <c r="S12" s="10">
        <f t="shared" si="3"/>
        <v>864</v>
      </c>
      <c r="T12" s="10">
        <v>30</v>
      </c>
      <c r="U12" s="10">
        <f t="shared" si="4"/>
        <v>25920</v>
      </c>
      <c r="V12" s="12">
        <f>3.3*U12*Q12</f>
        <v>427680</v>
      </c>
      <c r="W12" s="16" t="s">
        <v>168</v>
      </c>
      <c r="X12" s="13">
        <v>1</v>
      </c>
      <c r="Y12" s="13" t="s">
        <v>53</v>
      </c>
      <c r="Z12" s="10" t="s">
        <v>54</v>
      </c>
    </row>
    <row r="13" spans="1:26" ht="38.25" x14ac:dyDescent="0.25">
      <c r="A13" s="10" t="s">
        <v>7</v>
      </c>
      <c r="B13" s="9" t="s">
        <v>39</v>
      </c>
      <c r="C13" s="8" t="s">
        <v>154</v>
      </c>
      <c r="D13" s="8" t="s">
        <v>156</v>
      </c>
      <c r="E13" s="8" t="s">
        <v>66</v>
      </c>
      <c r="F13" s="11" t="s">
        <v>12</v>
      </c>
      <c r="G13" s="11" t="s">
        <v>37</v>
      </c>
      <c r="H13" s="8" t="s">
        <v>46</v>
      </c>
      <c r="I13" s="8" t="s">
        <v>101</v>
      </c>
      <c r="J13" s="8" t="s">
        <v>8</v>
      </c>
      <c r="K13" s="9" t="s">
        <v>25</v>
      </c>
      <c r="L13" s="8">
        <v>1.39</v>
      </c>
      <c r="M13" s="8">
        <v>141.38</v>
      </c>
      <c r="N13" s="8" t="s">
        <v>106</v>
      </c>
      <c r="O13" s="8"/>
      <c r="P13" s="10">
        <v>50</v>
      </c>
      <c r="Q13" s="10">
        <v>5</v>
      </c>
      <c r="R13" s="10">
        <v>36</v>
      </c>
      <c r="S13" s="10">
        <f t="shared" si="3"/>
        <v>864</v>
      </c>
      <c r="T13" s="10">
        <v>30</v>
      </c>
      <c r="U13" s="10">
        <f t="shared" si="4"/>
        <v>25920</v>
      </c>
      <c r="V13" s="12">
        <f>2.9*U13*Q13</f>
        <v>375840</v>
      </c>
      <c r="W13" s="16" t="s">
        <v>168</v>
      </c>
      <c r="X13" s="13">
        <v>1</v>
      </c>
      <c r="Y13" s="13" t="s">
        <v>53</v>
      </c>
      <c r="Z13" s="10" t="s">
        <v>54</v>
      </c>
    </row>
    <row r="14" spans="1:26" ht="38.25" x14ac:dyDescent="0.25">
      <c r="A14" s="10" t="s">
        <v>7</v>
      </c>
      <c r="B14" s="9" t="s">
        <v>39</v>
      </c>
      <c r="C14" s="9" t="s">
        <v>9</v>
      </c>
      <c r="D14" s="8" t="s">
        <v>158</v>
      </c>
      <c r="E14" s="8" t="s">
        <v>67</v>
      </c>
      <c r="F14" s="11" t="s">
        <v>12</v>
      </c>
      <c r="G14" s="11" t="s">
        <v>37</v>
      </c>
      <c r="H14" s="8" t="s">
        <v>46</v>
      </c>
      <c r="I14" s="8" t="s">
        <v>38</v>
      </c>
      <c r="J14" s="8" t="s">
        <v>8</v>
      </c>
      <c r="K14" s="9" t="s">
        <v>25</v>
      </c>
      <c r="L14" s="8">
        <v>1.42</v>
      </c>
      <c r="M14" s="8">
        <v>145.6</v>
      </c>
      <c r="N14" s="8" t="s">
        <v>107</v>
      </c>
      <c r="O14" s="8"/>
      <c r="P14" s="10">
        <v>50</v>
      </c>
      <c r="Q14" s="10">
        <v>5</v>
      </c>
      <c r="R14" s="10">
        <v>36</v>
      </c>
      <c r="S14" s="10">
        <f t="shared" si="3"/>
        <v>864</v>
      </c>
      <c r="T14" s="10">
        <v>30</v>
      </c>
      <c r="U14" s="10">
        <f t="shared" si="4"/>
        <v>25920</v>
      </c>
      <c r="V14" s="12">
        <f>3.3*U14*Q14</f>
        <v>427680</v>
      </c>
      <c r="W14" s="16" t="s">
        <v>169</v>
      </c>
      <c r="X14" s="13">
        <v>1</v>
      </c>
      <c r="Y14" s="13" t="s">
        <v>53</v>
      </c>
      <c r="Z14" s="10" t="s">
        <v>54</v>
      </c>
    </row>
    <row r="15" spans="1:26" ht="38.25" x14ac:dyDescent="0.25">
      <c r="A15" s="10" t="s">
        <v>7</v>
      </c>
      <c r="B15" s="9" t="s">
        <v>39</v>
      </c>
      <c r="C15" s="9" t="s">
        <v>9</v>
      </c>
      <c r="D15" s="8" t="s">
        <v>157</v>
      </c>
      <c r="E15" s="8" t="s">
        <v>68</v>
      </c>
      <c r="F15" s="11" t="s">
        <v>12</v>
      </c>
      <c r="G15" s="11" t="s">
        <v>37</v>
      </c>
      <c r="H15" s="8" t="s">
        <v>46</v>
      </c>
      <c r="I15" s="8" t="s">
        <v>38</v>
      </c>
      <c r="J15" s="8" t="s">
        <v>8</v>
      </c>
      <c r="K15" s="9" t="s">
        <v>25</v>
      </c>
      <c r="L15" s="8">
        <v>1.53</v>
      </c>
      <c r="M15" s="8">
        <v>157.46</v>
      </c>
      <c r="N15" s="8" t="s">
        <v>108</v>
      </c>
      <c r="O15" s="8"/>
      <c r="P15" s="10">
        <v>50</v>
      </c>
      <c r="Q15" s="10">
        <v>5</v>
      </c>
      <c r="R15" s="10">
        <v>36</v>
      </c>
      <c r="S15" s="10">
        <f t="shared" si="3"/>
        <v>864</v>
      </c>
      <c r="T15" s="10">
        <v>30</v>
      </c>
      <c r="U15" s="10">
        <f t="shared" si="4"/>
        <v>25920</v>
      </c>
      <c r="V15" s="12">
        <f>3.3*U15*Q15</f>
        <v>427680</v>
      </c>
      <c r="W15" s="16" t="s">
        <v>170</v>
      </c>
      <c r="X15" s="13">
        <v>1</v>
      </c>
      <c r="Y15" s="13" t="s">
        <v>53</v>
      </c>
      <c r="Z15" s="10" t="s">
        <v>54</v>
      </c>
    </row>
    <row r="16" spans="1:26" ht="38.25" x14ac:dyDescent="0.25">
      <c r="A16" s="10" t="s">
        <v>7</v>
      </c>
      <c r="B16" s="9" t="s">
        <v>39</v>
      </c>
      <c r="C16" s="8" t="s">
        <v>151</v>
      </c>
      <c r="D16" s="8"/>
      <c r="E16" s="8" t="s">
        <v>69</v>
      </c>
      <c r="F16" s="11" t="s">
        <v>12</v>
      </c>
      <c r="G16" s="11" t="s">
        <v>37</v>
      </c>
      <c r="H16" s="8" t="s">
        <v>46</v>
      </c>
      <c r="I16" s="8" t="s">
        <v>38</v>
      </c>
      <c r="J16" s="8" t="s">
        <v>8</v>
      </c>
      <c r="K16" s="9" t="s">
        <v>25</v>
      </c>
      <c r="L16" s="8">
        <v>0.81</v>
      </c>
      <c r="M16" s="8">
        <v>80.27</v>
      </c>
      <c r="N16" s="8" t="s">
        <v>109</v>
      </c>
      <c r="O16" s="8"/>
      <c r="P16" s="10">
        <v>50</v>
      </c>
      <c r="Q16" s="10">
        <v>5</v>
      </c>
      <c r="R16" s="10">
        <v>36</v>
      </c>
      <c r="S16" s="10">
        <f t="shared" si="3"/>
        <v>864</v>
      </c>
      <c r="T16" s="10">
        <v>30</v>
      </c>
      <c r="U16" s="10">
        <f t="shared" si="4"/>
        <v>25920</v>
      </c>
      <c r="V16" s="12">
        <f>1.3*U16*Q16</f>
        <v>168480</v>
      </c>
      <c r="W16" s="16" t="s">
        <v>171</v>
      </c>
      <c r="X16" s="13">
        <v>1</v>
      </c>
      <c r="Y16" s="13" t="s">
        <v>53</v>
      </c>
      <c r="Z16" s="10" t="s">
        <v>54</v>
      </c>
    </row>
    <row r="17" spans="1:26" ht="38.25" x14ac:dyDescent="0.25">
      <c r="A17" s="10" t="s">
        <v>7</v>
      </c>
      <c r="B17" s="9" t="s">
        <v>39</v>
      </c>
      <c r="C17" s="8" t="s">
        <v>151</v>
      </c>
      <c r="D17" s="8"/>
      <c r="E17" s="8" t="s">
        <v>70</v>
      </c>
      <c r="F17" s="11" t="s">
        <v>12</v>
      </c>
      <c r="G17" s="11" t="s">
        <v>37</v>
      </c>
      <c r="H17" s="8" t="s">
        <v>46</v>
      </c>
      <c r="I17" s="8" t="s">
        <v>38</v>
      </c>
      <c r="J17" s="8" t="s">
        <v>8</v>
      </c>
      <c r="K17" s="9" t="s">
        <v>25</v>
      </c>
      <c r="L17" s="8">
        <v>34.619999999999997</v>
      </c>
      <c r="M17" s="8">
        <v>96.41</v>
      </c>
      <c r="N17" s="8" t="s">
        <v>110</v>
      </c>
      <c r="O17" s="8"/>
      <c r="P17" s="10">
        <v>50</v>
      </c>
      <c r="Q17" s="10">
        <v>5</v>
      </c>
      <c r="R17" s="10">
        <v>36</v>
      </c>
      <c r="S17" s="10">
        <f t="shared" si="3"/>
        <v>864</v>
      </c>
      <c r="T17" s="10">
        <v>30</v>
      </c>
      <c r="U17" s="10">
        <f t="shared" si="4"/>
        <v>25920</v>
      </c>
      <c r="V17" s="12">
        <f>1.3*U17*Q17</f>
        <v>168480</v>
      </c>
      <c r="W17" s="16" t="s">
        <v>172</v>
      </c>
      <c r="X17" s="13">
        <v>1</v>
      </c>
      <c r="Y17" s="13" t="s">
        <v>53</v>
      </c>
      <c r="Z17" s="10" t="s">
        <v>54</v>
      </c>
    </row>
    <row r="18" spans="1:26" ht="38.25" x14ac:dyDescent="0.25">
      <c r="A18" s="10" t="s">
        <v>7</v>
      </c>
      <c r="B18" s="9" t="s">
        <v>39</v>
      </c>
      <c r="C18" s="9" t="s">
        <v>9</v>
      </c>
      <c r="D18" s="8" t="s">
        <v>159</v>
      </c>
      <c r="E18" s="8" t="s">
        <v>71</v>
      </c>
      <c r="F18" s="11" t="s">
        <v>12</v>
      </c>
      <c r="G18" s="11" t="s">
        <v>37</v>
      </c>
      <c r="H18" s="8" t="s">
        <v>46</v>
      </c>
      <c r="I18" s="8" t="s">
        <v>101</v>
      </c>
      <c r="J18" s="8" t="s">
        <v>8</v>
      </c>
      <c r="K18" s="9" t="s">
        <v>25</v>
      </c>
      <c r="L18" s="8">
        <v>1.28</v>
      </c>
      <c r="M18" s="8">
        <v>131.76</v>
      </c>
      <c r="N18" s="8" t="s">
        <v>111</v>
      </c>
      <c r="O18" s="8"/>
      <c r="P18" s="10">
        <v>50</v>
      </c>
      <c r="Q18" s="10">
        <v>5</v>
      </c>
      <c r="R18" s="10">
        <v>36</v>
      </c>
      <c r="S18" s="10">
        <f t="shared" si="3"/>
        <v>864</v>
      </c>
      <c r="T18" s="10">
        <v>30</v>
      </c>
      <c r="U18" s="10">
        <f t="shared" si="4"/>
        <v>25920</v>
      </c>
      <c r="V18" s="12">
        <f>3.7*U18*Q18</f>
        <v>479520</v>
      </c>
      <c r="W18" s="16" t="s">
        <v>173</v>
      </c>
      <c r="X18" s="13">
        <v>1</v>
      </c>
      <c r="Y18" s="13" t="s">
        <v>53</v>
      </c>
      <c r="Z18" s="10" t="s">
        <v>54</v>
      </c>
    </row>
    <row r="19" spans="1:26" ht="38.25" x14ac:dyDescent="0.25">
      <c r="A19" s="10" t="s">
        <v>7</v>
      </c>
      <c r="B19" s="9" t="s">
        <v>39</v>
      </c>
      <c r="C19" s="9" t="s">
        <v>9</v>
      </c>
      <c r="D19" s="8" t="s">
        <v>159</v>
      </c>
      <c r="E19" s="8" t="s">
        <v>71</v>
      </c>
      <c r="F19" s="11" t="s">
        <v>12</v>
      </c>
      <c r="G19" s="11" t="s">
        <v>37</v>
      </c>
      <c r="H19" s="8" t="s">
        <v>46</v>
      </c>
      <c r="I19" s="8" t="s">
        <v>38</v>
      </c>
      <c r="J19" s="8" t="s">
        <v>8</v>
      </c>
      <c r="K19" s="9" t="s">
        <v>25</v>
      </c>
      <c r="L19" s="8">
        <v>1.18</v>
      </c>
      <c r="M19" s="8">
        <v>121.65</v>
      </c>
      <c r="N19" s="8" t="s">
        <v>112</v>
      </c>
      <c r="O19" s="8"/>
      <c r="P19" s="10">
        <v>50</v>
      </c>
      <c r="Q19" s="10">
        <v>5</v>
      </c>
      <c r="R19" s="10">
        <v>36</v>
      </c>
      <c r="S19" s="10">
        <f t="shared" si="3"/>
        <v>864</v>
      </c>
      <c r="T19" s="10">
        <v>30</v>
      </c>
      <c r="U19" s="10">
        <f t="shared" si="4"/>
        <v>25920</v>
      </c>
      <c r="V19" s="12">
        <f>3.3*U19*Q19</f>
        <v>427680</v>
      </c>
      <c r="W19" s="16" t="s">
        <v>173</v>
      </c>
      <c r="X19" s="13">
        <v>1</v>
      </c>
      <c r="Y19" s="13" t="s">
        <v>53</v>
      </c>
      <c r="Z19" s="10" t="s">
        <v>54</v>
      </c>
    </row>
    <row r="20" spans="1:26" ht="38.25" x14ac:dyDescent="0.25">
      <c r="A20" s="10" t="s">
        <v>7</v>
      </c>
      <c r="B20" s="9" t="s">
        <v>39</v>
      </c>
      <c r="C20" s="8" t="s">
        <v>9</v>
      </c>
      <c r="D20" s="8" t="s">
        <v>160</v>
      </c>
      <c r="E20" s="8" t="s">
        <v>72</v>
      </c>
      <c r="F20" s="11" t="s">
        <v>12</v>
      </c>
      <c r="G20" s="11" t="s">
        <v>37</v>
      </c>
      <c r="H20" s="8" t="s">
        <v>46</v>
      </c>
      <c r="I20" s="8" t="s">
        <v>38</v>
      </c>
      <c r="J20" s="8" t="s">
        <v>8</v>
      </c>
      <c r="K20" s="9" t="s">
        <v>25</v>
      </c>
      <c r="L20" s="8">
        <v>1.1000000000000001</v>
      </c>
      <c r="M20" s="8">
        <v>111.88</v>
      </c>
      <c r="N20" s="8" t="s">
        <v>113</v>
      </c>
      <c r="O20" s="8"/>
      <c r="P20" s="10">
        <v>50</v>
      </c>
      <c r="Q20" s="10">
        <v>5</v>
      </c>
      <c r="R20" s="10">
        <v>36</v>
      </c>
      <c r="S20" s="10">
        <f t="shared" si="3"/>
        <v>864</v>
      </c>
      <c r="T20" s="10">
        <v>30</v>
      </c>
      <c r="U20" s="10">
        <f t="shared" si="4"/>
        <v>25920</v>
      </c>
      <c r="V20" s="12">
        <f>3.3*U20*Q20</f>
        <v>427680</v>
      </c>
      <c r="W20" s="16" t="s">
        <v>174</v>
      </c>
      <c r="X20" s="13">
        <v>1</v>
      </c>
      <c r="Y20" s="13" t="s">
        <v>53</v>
      </c>
      <c r="Z20" s="10" t="s">
        <v>54</v>
      </c>
    </row>
    <row r="21" spans="1:26" ht="38.25" x14ac:dyDescent="0.25">
      <c r="A21" s="10" t="s">
        <v>7</v>
      </c>
      <c r="B21" s="9" t="s">
        <v>39</v>
      </c>
      <c r="C21" s="8" t="s">
        <v>9</v>
      </c>
      <c r="D21" s="8" t="s">
        <v>160</v>
      </c>
      <c r="E21" s="8" t="s">
        <v>72</v>
      </c>
      <c r="F21" s="11" t="s">
        <v>12</v>
      </c>
      <c r="G21" s="11" t="s">
        <v>37</v>
      </c>
      <c r="H21" s="8" t="s">
        <v>46</v>
      </c>
      <c r="I21" s="8" t="s">
        <v>101</v>
      </c>
      <c r="J21" s="8" t="s">
        <v>8</v>
      </c>
      <c r="K21" s="9" t="s">
        <v>25</v>
      </c>
      <c r="L21" s="8">
        <v>0.72</v>
      </c>
      <c r="M21" s="8">
        <v>74.790000000000006</v>
      </c>
      <c r="N21" s="8" t="s">
        <v>114</v>
      </c>
      <c r="O21" s="8"/>
      <c r="P21" s="10">
        <v>50</v>
      </c>
      <c r="Q21" s="10">
        <v>5</v>
      </c>
      <c r="R21" s="10">
        <v>36</v>
      </c>
      <c r="S21" s="10">
        <f t="shared" si="3"/>
        <v>864</v>
      </c>
      <c r="T21" s="10">
        <v>30</v>
      </c>
      <c r="U21" s="10">
        <f t="shared" si="4"/>
        <v>25920</v>
      </c>
      <c r="V21" s="12">
        <f>2.9*U21*Q21</f>
        <v>375840</v>
      </c>
      <c r="W21" s="16" t="s">
        <v>174</v>
      </c>
      <c r="X21" s="13">
        <v>1</v>
      </c>
      <c r="Y21" s="13" t="s">
        <v>53</v>
      </c>
      <c r="Z21" s="10" t="s">
        <v>54</v>
      </c>
    </row>
    <row r="22" spans="1:26" ht="38.25" x14ac:dyDescent="0.25">
      <c r="A22" s="10" t="s">
        <v>7</v>
      </c>
      <c r="B22" s="9" t="s">
        <v>39</v>
      </c>
      <c r="C22" s="8" t="s">
        <v>155</v>
      </c>
      <c r="D22" s="8" t="s">
        <v>161</v>
      </c>
      <c r="E22" s="8" t="s">
        <v>73</v>
      </c>
      <c r="F22" s="11" t="s">
        <v>12</v>
      </c>
      <c r="G22" s="11" t="s">
        <v>37</v>
      </c>
      <c r="H22" s="8" t="s">
        <v>46</v>
      </c>
      <c r="I22" s="8" t="s">
        <v>101</v>
      </c>
      <c r="J22" s="8" t="s">
        <v>8</v>
      </c>
      <c r="K22" s="9" t="s">
        <v>25</v>
      </c>
      <c r="L22" s="8">
        <v>1.22</v>
      </c>
      <c r="M22" s="8">
        <v>125.27</v>
      </c>
      <c r="N22" s="8" t="s">
        <v>115</v>
      </c>
      <c r="O22" s="8"/>
      <c r="P22" s="10">
        <v>50</v>
      </c>
      <c r="Q22" s="10">
        <v>5</v>
      </c>
      <c r="R22" s="10">
        <v>36</v>
      </c>
      <c r="S22" s="10">
        <f t="shared" si="3"/>
        <v>864</v>
      </c>
      <c r="T22" s="10">
        <v>30</v>
      </c>
      <c r="U22" s="10">
        <f t="shared" si="4"/>
        <v>25920</v>
      </c>
      <c r="V22" s="12">
        <f>3.1*U22*Q22</f>
        <v>401760</v>
      </c>
      <c r="W22" s="16" t="s">
        <v>175</v>
      </c>
      <c r="X22" s="13">
        <v>1</v>
      </c>
      <c r="Y22" s="13" t="s">
        <v>53</v>
      </c>
      <c r="Z22" s="10" t="s">
        <v>54</v>
      </c>
    </row>
    <row r="23" spans="1:26" ht="38.25" x14ac:dyDescent="0.25">
      <c r="A23" s="10" t="s">
        <v>7</v>
      </c>
      <c r="B23" s="9" t="s">
        <v>39</v>
      </c>
      <c r="C23" s="8" t="s">
        <v>155</v>
      </c>
      <c r="D23" s="8" t="s">
        <v>161</v>
      </c>
      <c r="E23" s="8" t="s">
        <v>73</v>
      </c>
      <c r="F23" s="11" t="s">
        <v>12</v>
      </c>
      <c r="G23" s="11" t="s">
        <v>37</v>
      </c>
      <c r="H23" s="8" t="s">
        <v>46</v>
      </c>
      <c r="I23" s="8" t="s">
        <v>38</v>
      </c>
      <c r="J23" s="8" t="s">
        <v>8</v>
      </c>
      <c r="K23" s="9" t="s">
        <v>25</v>
      </c>
      <c r="L23" s="8">
        <v>1.05</v>
      </c>
      <c r="M23" s="8">
        <v>108.71</v>
      </c>
      <c r="N23" s="8" t="s">
        <v>116</v>
      </c>
      <c r="O23" s="8"/>
      <c r="P23" s="10">
        <v>50</v>
      </c>
      <c r="Q23" s="10">
        <v>5</v>
      </c>
      <c r="R23" s="10">
        <v>36</v>
      </c>
      <c r="S23" s="10">
        <f t="shared" si="3"/>
        <v>864</v>
      </c>
      <c r="T23" s="10">
        <v>30</v>
      </c>
      <c r="U23" s="10">
        <f t="shared" si="4"/>
        <v>25920</v>
      </c>
      <c r="V23" s="12">
        <f>3.3*U23*Q23</f>
        <v>427680</v>
      </c>
      <c r="W23" s="16" t="s">
        <v>175</v>
      </c>
      <c r="X23" s="13">
        <v>1</v>
      </c>
      <c r="Y23" s="13" t="s">
        <v>53</v>
      </c>
      <c r="Z23" s="10" t="s">
        <v>54</v>
      </c>
    </row>
    <row r="24" spans="1:26" ht="38.25" x14ac:dyDescent="0.25">
      <c r="A24" s="10" t="s">
        <v>7</v>
      </c>
      <c r="B24" s="9" t="s">
        <v>39</v>
      </c>
      <c r="C24" s="8" t="s">
        <v>155</v>
      </c>
      <c r="D24" s="8" t="s">
        <v>161</v>
      </c>
      <c r="E24" s="8" t="s">
        <v>74</v>
      </c>
      <c r="F24" s="11" t="s">
        <v>12</v>
      </c>
      <c r="G24" s="11" t="s">
        <v>37</v>
      </c>
      <c r="H24" s="8" t="s">
        <v>46</v>
      </c>
      <c r="I24" s="8" t="s">
        <v>38</v>
      </c>
      <c r="J24" s="8" t="s">
        <v>8</v>
      </c>
      <c r="K24" s="9" t="s">
        <v>25</v>
      </c>
      <c r="L24" s="8">
        <v>1.03</v>
      </c>
      <c r="M24" s="8">
        <v>105.65</v>
      </c>
      <c r="N24" s="8" t="s">
        <v>117</v>
      </c>
      <c r="O24" s="8"/>
      <c r="P24" s="10">
        <v>50</v>
      </c>
      <c r="Q24" s="10">
        <v>5</v>
      </c>
      <c r="R24" s="10">
        <v>36</v>
      </c>
      <c r="S24" s="10">
        <f t="shared" si="3"/>
        <v>864</v>
      </c>
      <c r="T24" s="10">
        <v>30</v>
      </c>
      <c r="U24" s="10">
        <f t="shared" si="4"/>
        <v>25920</v>
      </c>
      <c r="V24" s="12">
        <f>3.3*U24*Q24</f>
        <v>427680</v>
      </c>
      <c r="W24" s="16" t="s">
        <v>176</v>
      </c>
      <c r="X24" s="13">
        <v>1</v>
      </c>
      <c r="Y24" s="13" t="s">
        <v>53</v>
      </c>
      <c r="Z24" s="10" t="s">
        <v>54</v>
      </c>
    </row>
    <row r="25" spans="1:26" ht="38.25" x14ac:dyDescent="0.25">
      <c r="A25" s="10" t="s">
        <v>7</v>
      </c>
      <c r="B25" s="9" t="s">
        <v>39</v>
      </c>
      <c r="C25" s="8" t="s">
        <v>155</v>
      </c>
      <c r="D25" s="8" t="s">
        <v>161</v>
      </c>
      <c r="E25" s="8" t="s">
        <v>74</v>
      </c>
      <c r="F25" s="11" t="s">
        <v>12</v>
      </c>
      <c r="G25" s="11" t="s">
        <v>37</v>
      </c>
      <c r="H25" s="8" t="s">
        <v>46</v>
      </c>
      <c r="I25" s="8" t="s">
        <v>101</v>
      </c>
      <c r="J25" s="8" t="s">
        <v>8</v>
      </c>
      <c r="K25" s="9" t="s">
        <v>25</v>
      </c>
      <c r="L25" s="8">
        <v>1.2</v>
      </c>
      <c r="M25" s="8">
        <v>122.99</v>
      </c>
      <c r="N25" s="8" t="s">
        <v>118</v>
      </c>
      <c r="O25" s="8"/>
      <c r="P25" s="10">
        <v>50</v>
      </c>
      <c r="Q25" s="10">
        <v>5</v>
      </c>
      <c r="R25" s="10">
        <v>36</v>
      </c>
      <c r="S25" s="10">
        <f t="shared" si="3"/>
        <v>864</v>
      </c>
      <c r="T25" s="10">
        <v>30</v>
      </c>
      <c r="U25" s="10">
        <f t="shared" si="4"/>
        <v>25920</v>
      </c>
      <c r="V25" s="12">
        <f>2.9*U25*Q25</f>
        <v>375840</v>
      </c>
      <c r="W25" s="16" t="s">
        <v>176</v>
      </c>
      <c r="X25" s="13">
        <v>1</v>
      </c>
      <c r="Y25" s="13" t="s">
        <v>53</v>
      </c>
      <c r="Z25" s="10" t="s">
        <v>54</v>
      </c>
    </row>
    <row r="26" spans="1:26" ht="38.25" x14ac:dyDescent="0.25">
      <c r="A26" s="10" t="s">
        <v>7</v>
      </c>
      <c r="B26" s="9" t="s">
        <v>39</v>
      </c>
      <c r="C26" s="9" t="s">
        <v>9</v>
      </c>
      <c r="D26" s="8" t="s">
        <v>159</v>
      </c>
      <c r="E26" s="8" t="s">
        <v>75</v>
      </c>
      <c r="F26" s="11" t="s">
        <v>12</v>
      </c>
      <c r="G26" s="11" t="s">
        <v>37</v>
      </c>
      <c r="H26" s="8" t="s">
        <v>46</v>
      </c>
      <c r="I26" s="8" t="s">
        <v>101</v>
      </c>
      <c r="J26" s="8" t="s">
        <v>8</v>
      </c>
      <c r="K26" s="9" t="s">
        <v>25</v>
      </c>
      <c r="L26" s="8">
        <v>0.92</v>
      </c>
      <c r="M26" s="8">
        <v>93.95</v>
      </c>
      <c r="N26" s="8" t="s">
        <v>119</v>
      </c>
      <c r="O26" s="8"/>
      <c r="P26" s="10">
        <v>50</v>
      </c>
      <c r="Q26" s="10">
        <v>5</v>
      </c>
      <c r="R26" s="10">
        <v>36</v>
      </c>
      <c r="S26" s="10">
        <f t="shared" si="3"/>
        <v>864</v>
      </c>
      <c r="T26" s="10">
        <v>30</v>
      </c>
      <c r="U26" s="10">
        <f t="shared" si="4"/>
        <v>25920</v>
      </c>
      <c r="V26" s="12">
        <f>2.9*U26*Q26</f>
        <v>375840</v>
      </c>
      <c r="W26" s="16" t="s">
        <v>177</v>
      </c>
      <c r="X26" s="13">
        <v>1</v>
      </c>
      <c r="Y26" s="13" t="s">
        <v>53</v>
      </c>
      <c r="Z26" s="10" t="s">
        <v>54</v>
      </c>
    </row>
    <row r="27" spans="1:26" ht="38.25" x14ac:dyDescent="0.25">
      <c r="A27" s="10" t="s">
        <v>7</v>
      </c>
      <c r="B27" s="9" t="s">
        <v>39</v>
      </c>
      <c r="C27" s="9" t="s">
        <v>9</v>
      </c>
      <c r="D27" s="8" t="s">
        <v>159</v>
      </c>
      <c r="E27" s="8" t="s">
        <v>75</v>
      </c>
      <c r="F27" s="11" t="s">
        <v>12</v>
      </c>
      <c r="G27" s="11" t="s">
        <v>37</v>
      </c>
      <c r="H27" s="8" t="s">
        <v>46</v>
      </c>
      <c r="I27" s="8" t="s">
        <v>38</v>
      </c>
      <c r="J27" s="8" t="s">
        <v>8</v>
      </c>
      <c r="K27" s="9" t="s">
        <v>25</v>
      </c>
      <c r="L27" s="8">
        <v>1.1200000000000001</v>
      </c>
      <c r="M27" s="8">
        <v>114.59</v>
      </c>
      <c r="N27" s="8" t="s">
        <v>120</v>
      </c>
      <c r="O27" s="8"/>
      <c r="P27" s="10">
        <v>50</v>
      </c>
      <c r="Q27" s="10">
        <v>5</v>
      </c>
      <c r="R27" s="10">
        <v>36</v>
      </c>
      <c r="S27" s="10">
        <f t="shared" si="3"/>
        <v>864</v>
      </c>
      <c r="T27" s="10">
        <v>30</v>
      </c>
      <c r="U27" s="10">
        <f t="shared" si="4"/>
        <v>25920</v>
      </c>
      <c r="V27" s="12">
        <f>3.3*U27*Q27</f>
        <v>427680</v>
      </c>
      <c r="W27" s="16" t="s">
        <v>177</v>
      </c>
      <c r="X27" s="13">
        <v>1</v>
      </c>
      <c r="Y27" s="13" t="s">
        <v>53</v>
      </c>
      <c r="Z27" s="10" t="s">
        <v>54</v>
      </c>
    </row>
    <row r="28" spans="1:26" ht="38.25" x14ac:dyDescent="0.25">
      <c r="A28" s="10" t="s">
        <v>7</v>
      </c>
      <c r="B28" s="9" t="s">
        <v>39</v>
      </c>
      <c r="C28" s="8" t="s">
        <v>152</v>
      </c>
      <c r="D28" s="8"/>
      <c r="E28" s="8" t="s">
        <v>76</v>
      </c>
      <c r="F28" s="11" t="s">
        <v>12</v>
      </c>
      <c r="G28" s="11" t="s">
        <v>37</v>
      </c>
      <c r="H28" s="8" t="s">
        <v>46</v>
      </c>
      <c r="I28" s="8" t="s">
        <v>38</v>
      </c>
      <c r="J28" s="8" t="s">
        <v>8</v>
      </c>
      <c r="K28" s="9" t="s">
        <v>25</v>
      </c>
      <c r="L28" s="8">
        <v>23.02</v>
      </c>
      <c r="M28" s="8">
        <v>74.760000000000005</v>
      </c>
      <c r="N28" s="8" t="s">
        <v>121</v>
      </c>
      <c r="O28" s="8"/>
      <c r="P28" s="10">
        <v>50</v>
      </c>
      <c r="Q28" s="10">
        <v>5</v>
      </c>
      <c r="R28" s="10">
        <v>36</v>
      </c>
      <c r="S28" s="10">
        <f t="shared" si="3"/>
        <v>864</v>
      </c>
      <c r="T28" s="10">
        <v>30</v>
      </c>
      <c r="U28" s="10">
        <f t="shared" si="4"/>
        <v>25920</v>
      </c>
      <c r="V28" s="12">
        <f>1.8*U28*Q28</f>
        <v>233280</v>
      </c>
      <c r="W28" s="16" t="s">
        <v>178</v>
      </c>
      <c r="X28" s="13">
        <v>1</v>
      </c>
      <c r="Y28" s="13" t="s">
        <v>53</v>
      </c>
      <c r="Z28" s="10" t="s">
        <v>54</v>
      </c>
    </row>
    <row r="29" spans="1:26" ht="38.25" x14ac:dyDescent="0.25">
      <c r="A29" s="10" t="s">
        <v>7</v>
      </c>
      <c r="B29" s="9" t="s">
        <v>39</v>
      </c>
      <c r="C29" s="8" t="s">
        <v>154</v>
      </c>
      <c r="D29" s="8" t="s">
        <v>156</v>
      </c>
      <c r="E29" s="8" t="s">
        <v>77</v>
      </c>
      <c r="F29" s="11" t="s">
        <v>12</v>
      </c>
      <c r="G29" s="11" t="s">
        <v>37</v>
      </c>
      <c r="H29" s="8" t="s">
        <v>46</v>
      </c>
      <c r="I29" s="8" t="s">
        <v>101</v>
      </c>
      <c r="J29" s="8" t="s">
        <v>8</v>
      </c>
      <c r="K29" s="9" t="s">
        <v>25</v>
      </c>
      <c r="L29" s="8">
        <v>0.94</v>
      </c>
      <c r="M29" s="8">
        <v>96.61</v>
      </c>
      <c r="N29" s="8" t="s">
        <v>122</v>
      </c>
      <c r="O29" s="8"/>
      <c r="P29" s="10">
        <v>50</v>
      </c>
      <c r="Q29" s="10">
        <v>5</v>
      </c>
      <c r="R29" s="10">
        <v>36</v>
      </c>
      <c r="S29" s="10">
        <f t="shared" si="3"/>
        <v>864</v>
      </c>
      <c r="T29" s="10">
        <v>30</v>
      </c>
      <c r="U29" s="10">
        <f t="shared" si="4"/>
        <v>25920</v>
      </c>
      <c r="V29" s="12">
        <f>3*U29*Q29</f>
        <v>388800</v>
      </c>
      <c r="W29" s="16" t="s">
        <v>179</v>
      </c>
      <c r="X29" s="13">
        <v>1</v>
      </c>
      <c r="Y29" s="13" t="s">
        <v>53</v>
      </c>
      <c r="Z29" s="10" t="s">
        <v>54</v>
      </c>
    </row>
    <row r="30" spans="1:26" ht="38.25" x14ac:dyDescent="0.25">
      <c r="A30" s="10" t="s">
        <v>7</v>
      </c>
      <c r="B30" s="9" t="s">
        <v>39</v>
      </c>
      <c r="C30" s="8" t="s">
        <v>154</v>
      </c>
      <c r="D30" s="8" t="s">
        <v>156</v>
      </c>
      <c r="E30" s="8" t="s">
        <v>77</v>
      </c>
      <c r="F30" s="11" t="s">
        <v>12</v>
      </c>
      <c r="G30" s="11" t="s">
        <v>37</v>
      </c>
      <c r="H30" s="8" t="s">
        <v>46</v>
      </c>
      <c r="I30" s="8" t="s">
        <v>38</v>
      </c>
      <c r="J30" s="8" t="s">
        <v>8</v>
      </c>
      <c r="K30" s="9" t="s">
        <v>25</v>
      </c>
      <c r="L30" s="8">
        <v>1.25</v>
      </c>
      <c r="M30" s="8">
        <v>129.63999999999999</v>
      </c>
      <c r="N30" s="8" t="s">
        <v>123</v>
      </c>
      <c r="O30" s="8"/>
      <c r="P30" s="10">
        <v>50</v>
      </c>
      <c r="Q30" s="10">
        <v>5</v>
      </c>
      <c r="R30" s="10">
        <v>36</v>
      </c>
      <c r="S30" s="10">
        <f t="shared" si="3"/>
        <v>864</v>
      </c>
      <c r="T30" s="10">
        <v>30</v>
      </c>
      <c r="U30" s="10">
        <f t="shared" si="4"/>
        <v>25920</v>
      </c>
      <c r="V30" s="12">
        <f>3.6*U30*Q30</f>
        <v>466560</v>
      </c>
      <c r="W30" s="16" t="s">
        <v>179</v>
      </c>
      <c r="X30" s="13">
        <v>1</v>
      </c>
      <c r="Y30" s="13" t="s">
        <v>53</v>
      </c>
      <c r="Z30" s="10" t="s">
        <v>54</v>
      </c>
    </row>
    <row r="31" spans="1:26" ht="38.25" x14ac:dyDescent="0.25">
      <c r="A31" s="10" t="s">
        <v>7</v>
      </c>
      <c r="B31" s="9" t="s">
        <v>39</v>
      </c>
      <c r="C31" s="8" t="s">
        <v>154</v>
      </c>
      <c r="D31" s="8" t="s">
        <v>162</v>
      </c>
      <c r="E31" s="8" t="s">
        <v>78</v>
      </c>
      <c r="F31" s="11" t="s">
        <v>12</v>
      </c>
      <c r="G31" s="11" t="s">
        <v>37</v>
      </c>
      <c r="H31" s="8" t="s">
        <v>46</v>
      </c>
      <c r="I31" s="8" t="s">
        <v>38</v>
      </c>
      <c r="J31" s="8" t="s">
        <v>8</v>
      </c>
      <c r="K31" s="9" t="s">
        <v>25</v>
      </c>
      <c r="L31" s="8">
        <v>1.92</v>
      </c>
      <c r="M31" s="8">
        <v>196.82</v>
      </c>
      <c r="N31" s="8" t="s">
        <v>124</v>
      </c>
      <c r="O31" s="8"/>
      <c r="P31" s="10">
        <v>50</v>
      </c>
      <c r="Q31" s="10">
        <v>5</v>
      </c>
      <c r="R31" s="10">
        <v>36</v>
      </c>
      <c r="S31" s="10">
        <f t="shared" si="3"/>
        <v>864</v>
      </c>
      <c r="T31" s="10">
        <v>30</v>
      </c>
      <c r="U31" s="10">
        <f t="shared" si="4"/>
        <v>25920</v>
      </c>
      <c r="V31" s="12">
        <f>3.6*U31*Q31</f>
        <v>466560</v>
      </c>
      <c r="W31" s="16" t="s">
        <v>180</v>
      </c>
      <c r="X31" s="13">
        <v>1</v>
      </c>
      <c r="Y31" s="13" t="s">
        <v>53</v>
      </c>
      <c r="Z31" s="10" t="s">
        <v>54</v>
      </c>
    </row>
    <row r="32" spans="1:26" ht="38.25" x14ac:dyDescent="0.25">
      <c r="A32" s="10" t="s">
        <v>7</v>
      </c>
      <c r="B32" s="9" t="s">
        <v>39</v>
      </c>
      <c r="C32" s="8" t="s">
        <v>154</v>
      </c>
      <c r="D32" s="8" t="s">
        <v>162</v>
      </c>
      <c r="E32" s="8" t="s">
        <v>78</v>
      </c>
      <c r="F32" s="11" t="s">
        <v>12</v>
      </c>
      <c r="G32" s="11" t="s">
        <v>37</v>
      </c>
      <c r="H32" s="8" t="s">
        <v>46</v>
      </c>
      <c r="I32" s="8" t="s">
        <v>101</v>
      </c>
      <c r="J32" s="8" t="s">
        <v>8</v>
      </c>
      <c r="K32" s="9" t="s">
        <v>25</v>
      </c>
      <c r="L32" s="8">
        <v>1.94</v>
      </c>
      <c r="M32" s="8">
        <v>200.39</v>
      </c>
      <c r="N32" s="8" t="s">
        <v>125</v>
      </c>
      <c r="O32" s="8"/>
      <c r="P32" s="10">
        <v>50</v>
      </c>
      <c r="Q32" s="10">
        <v>5</v>
      </c>
      <c r="R32" s="10">
        <v>36</v>
      </c>
      <c r="S32" s="10">
        <f t="shared" si="3"/>
        <v>864</v>
      </c>
      <c r="T32" s="10">
        <v>30</v>
      </c>
      <c r="U32" s="10">
        <f t="shared" si="4"/>
        <v>25920</v>
      </c>
      <c r="V32" s="12">
        <f>3.5*U32*Q32</f>
        <v>453600</v>
      </c>
      <c r="W32" s="16" t="s">
        <v>180</v>
      </c>
      <c r="X32" s="13">
        <v>1</v>
      </c>
      <c r="Y32" s="13" t="s">
        <v>53</v>
      </c>
      <c r="Z32" s="10" t="s">
        <v>54</v>
      </c>
    </row>
    <row r="33" spans="1:26" ht="38.25" x14ac:dyDescent="0.25">
      <c r="A33" s="10" t="s">
        <v>7</v>
      </c>
      <c r="B33" s="9" t="s">
        <v>39</v>
      </c>
      <c r="C33" s="9" t="s">
        <v>9</v>
      </c>
      <c r="D33" s="8" t="s">
        <v>157</v>
      </c>
      <c r="E33" s="8" t="s">
        <v>79</v>
      </c>
      <c r="F33" s="11" t="s">
        <v>12</v>
      </c>
      <c r="G33" s="11" t="s">
        <v>37</v>
      </c>
      <c r="H33" s="8" t="s">
        <v>46</v>
      </c>
      <c r="I33" s="8" t="s">
        <v>38</v>
      </c>
      <c r="J33" s="8" t="s">
        <v>8</v>
      </c>
      <c r="K33" s="9" t="s">
        <v>25</v>
      </c>
      <c r="L33" s="8">
        <v>1.42</v>
      </c>
      <c r="M33" s="8">
        <v>146.38999999999999</v>
      </c>
      <c r="N33" s="8" t="s">
        <v>126</v>
      </c>
      <c r="O33" s="8"/>
      <c r="P33" s="10">
        <v>50</v>
      </c>
      <c r="Q33" s="10">
        <v>5</v>
      </c>
      <c r="R33" s="10">
        <v>36</v>
      </c>
      <c r="S33" s="10">
        <f t="shared" si="3"/>
        <v>864</v>
      </c>
      <c r="T33" s="10">
        <v>30</v>
      </c>
      <c r="U33" s="10">
        <f t="shared" si="4"/>
        <v>25920</v>
      </c>
      <c r="V33" s="12">
        <f>3.5*U33*Q33</f>
        <v>453600</v>
      </c>
      <c r="W33" s="16" t="s">
        <v>181</v>
      </c>
      <c r="X33" s="13">
        <v>1</v>
      </c>
      <c r="Y33" s="13" t="s">
        <v>53</v>
      </c>
      <c r="Z33" s="10" t="s">
        <v>54</v>
      </c>
    </row>
    <row r="34" spans="1:26" ht="38.25" x14ac:dyDescent="0.25">
      <c r="A34" s="10" t="s">
        <v>7</v>
      </c>
      <c r="B34" s="9" t="s">
        <v>39</v>
      </c>
      <c r="C34" s="8" t="s">
        <v>154</v>
      </c>
      <c r="D34" s="8" t="s">
        <v>162</v>
      </c>
      <c r="E34" s="8" t="s">
        <v>80</v>
      </c>
      <c r="F34" s="11" t="s">
        <v>12</v>
      </c>
      <c r="G34" s="11" t="s">
        <v>37</v>
      </c>
      <c r="H34" s="8" t="s">
        <v>46</v>
      </c>
      <c r="I34" s="8" t="s">
        <v>101</v>
      </c>
      <c r="J34" s="8" t="s">
        <v>8</v>
      </c>
      <c r="K34" s="9" t="s">
        <v>25</v>
      </c>
      <c r="L34" s="8">
        <v>1.22</v>
      </c>
      <c r="M34" s="8">
        <v>124.1</v>
      </c>
      <c r="N34" s="8" t="s">
        <v>127</v>
      </c>
      <c r="O34" s="8"/>
      <c r="P34" s="10">
        <v>50</v>
      </c>
      <c r="Q34" s="10">
        <v>5</v>
      </c>
      <c r="R34" s="10">
        <v>36</v>
      </c>
      <c r="S34" s="10">
        <f t="shared" si="3"/>
        <v>864</v>
      </c>
      <c r="T34" s="10">
        <v>30</v>
      </c>
      <c r="U34" s="10">
        <f t="shared" si="4"/>
        <v>25920</v>
      </c>
      <c r="V34" s="12">
        <f>3*U34*Q34</f>
        <v>388800</v>
      </c>
      <c r="W34" s="16" t="s">
        <v>182</v>
      </c>
      <c r="X34" s="13">
        <v>1</v>
      </c>
      <c r="Y34" s="13" t="s">
        <v>53</v>
      </c>
      <c r="Z34" s="10" t="s">
        <v>54</v>
      </c>
    </row>
    <row r="35" spans="1:26" ht="38.25" x14ac:dyDescent="0.25">
      <c r="A35" s="10" t="s">
        <v>7</v>
      </c>
      <c r="B35" s="9" t="s">
        <v>39</v>
      </c>
      <c r="C35" s="8" t="s">
        <v>154</v>
      </c>
      <c r="D35" s="8" t="s">
        <v>162</v>
      </c>
      <c r="E35" s="8" t="s">
        <v>80</v>
      </c>
      <c r="F35" s="11" t="s">
        <v>12</v>
      </c>
      <c r="G35" s="11" t="s">
        <v>37</v>
      </c>
      <c r="H35" s="8" t="s">
        <v>46</v>
      </c>
      <c r="I35" s="8" t="s">
        <v>38</v>
      </c>
      <c r="J35" s="8" t="s">
        <v>8</v>
      </c>
      <c r="K35" s="9" t="s">
        <v>25</v>
      </c>
      <c r="L35" s="8">
        <v>0.86</v>
      </c>
      <c r="M35" s="8">
        <v>87.74</v>
      </c>
      <c r="N35" s="8" t="s">
        <v>128</v>
      </c>
      <c r="O35" s="8"/>
      <c r="P35" s="10">
        <v>50</v>
      </c>
      <c r="Q35" s="10">
        <v>5</v>
      </c>
      <c r="R35" s="10">
        <v>36</v>
      </c>
      <c r="S35" s="10">
        <f t="shared" si="3"/>
        <v>864</v>
      </c>
      <c r="T35" s="10">
        <v>30</v>
      </c>
      <c r="U35" s="10">
        <f t="shared" si="4"/>
        <v>25920</v>
      </c>
      <c r="V35" s="12">
        <f>3.3*U35*Q35</f>
        <v>427680</v>
      </c>
      <c r="W35" s="16" t="s">
        <v>182</v>
      </c>
      <c r="X35" s="13">
        <v>1</v>
      </c>
      <c r="Y35" s="13" t="s">
        <v>53</v>
      </c>
      <c r="Z35" s="10" t="s">
        <v>54</v>
      </c>
    </row>
    <row r="36" spans="1:26" ht="38.25" x14ac:dyDescent="0.25">
      <c r="A36" s="10" t="s">
        <v>7</v>
      </c>
      <c r="B36" s="9" t="s">
        <v>39</v>
      </c>
      <c r="C36" s="9" t="s">
        <v>9</v>
      </c>
      <c r="D36" s="8" t="s">
        <v>157</v>
      </c>
      <c r="E36" s="8" t="s">
        <v>81</v>
      </c>
      <c r="F36" s="11" t="s">
        <v>12</v>
      </c>
      <c r="G36" s="11" t="s">
        <v>37</v>
      </c>
      <c r="H36" s="8" t="s">
        <v>46</v>
      </c>
      <c r="I36" s="8" t="s">
        <v>101</v>
      </c>
      <c r="J36" s="8" t="s">
        <v>8</v>
      </c>
      <c r="K36" s="9" t="s">
        <v>25</v>
      </c>
      <c r="L36" s="8">
        <v>1.17</v>
      </c>
      <c r="M36" s="8">
        <v>119.7</v>
      </c>
      <c r="N36" s="8" t="s">
        <v>129</v>
      </c>
      <c r="O36" s="8"/>
      <c r="P36" s="10">
        <v>50</v>
      </c>
      <c r="Q36" s="10">
        <v>5</v>
      </c>
      <c r="R36" s="10">
        <v>36</v>
      </c>
      <c r="S36" s="10">
        <f t="shared" si="3"/>
        <v>864</v>
      </c>
      <c r="T36" s="10">
        <v>30</v>
      </c>
      <c r="U36" s="10">
        <f t="shared" si="4"/>
        <v>25920</v>
      </c>
      <c r="V36" s="12">
        <f t="shared" ref="V36" si="5">3*U36*Q36</f>
        <v>388800</v>
      </c>
      <c r="W36" s="16" t="s">
        <v>181</v>
      </c>
      <c r="X36" s="13">
        <v>1</v>
      </c>
      <c r="Y36" s="13" t="s">
        <v>53</v>
      </c>
      <c r="Z36" s="10" t="s">
        <v>54</v>
      </c>
    </row>
    <row r="37" spans="1:26" ht="38.25" x14ac:dyDescent="0.25">
      <c r="A37" s="10" t="s">
        <v>7</v>
      </c>
      <c r="B37" s="9" t="s">
        <v>39</v>
      </c>
      <c r="C37" s="8" t="s">
        <v>151</v>
      </c>
      <c r="D37" s="8"/>
      <c r="E37" s="8" t="s">
        <v>82</v>
      </c>
      <c r="F37" s="11" t="s">
        <v>12</v>
      </c>
      <c r="G37" s="11" t="s">
        <v>37</v>
      </c>
      <c r="H37" s="8" t="s">
        <v>46</v>
      </c>
      <c r="I37" s="8" t="s">
        <v>38</v>
      </c>
      <c r="J37" s="8" t="s">
        <v>8</v>
      </c>
      <c r="K37" s="9" t="s">
        <v>25</v>
      </c>
      <c r="L37" s="8">
        <v>2.35</v>
      </c>
      <c r="M37" s="8">
        <v>240.02</v>
      </c>
      <c r="N37" s="8" t="s">
        <v>130</v>
      </c>
      <c r="O37" s="8"/>
      <c r="P37" s="10">
        <v>50</v>
      </c>
      <c r="Q37" s="10">
        <v>5</v>
      </c>
      <c r="R37" s="10">
        <v>36</v>
      </c>
      <c r="S37" s="10">
        <f t="shared" si="3"/>
        <v>864</v>
      </c>
      <c r="T37" s="10">
        <v>30</v>
      </c>
      <c r="U37" s="10">
        <f t="shared" si="4"/>
        <v>25920</v>
      </c>
      <c r="V37" s="12">
        <f>1.8*U37*Q37</f>
        <v>233280</v>
      </c>
      <c r="W37" s="16" t="s">
        <v>183</v>
      </c>
      <c r="X37" s="13">
        <v>1</v>
      </c>
      <c r="Y37" s="13" t="s">
        <v>53</v>
      </c>
      <c r="Z37" s="10" t="s">
        <v>54</v>
      </c>
    </row>
    <row r="38" spans="1:26" ht="38.25" x14ac:dyDescent="0.25">
      <c r="A38" s="10" t="s">
        <v>7</v>
      </c>
      <c r="B38" s="9" t="s">
        <v>39</v>
      </c>
      <c r="C38" s="9" t="s">
        <v>9</v>
      </c>
      <c r="D38" s="8" t="s">
        <v>163</v>
      </c>
      <c r="E38" s="8" t="s">
        <v>83</v>
      </c>
      <c r="F38" s="11" t="s">
        <v>12</v>
      </c>
      <c r="G38" s="11" t="s">
        <v>37</v>
      </c>
      <c r="H38" s="8" t="s">
        <v>46</v>
      </c>
      <c r="I38" s="8" t="s">
        <v>38</v>
      </c>
      <c r="J38" s="8" t="s">
        <v>8</v>
      </c>
      <c r="K38" s="9" t="s">
        <v>25</v>
      </c>
      <c r="L38" s="8">
        <v>2.9</v>
      </c>
      <c r="M38" s="8">
        <v>296.70999999999998</v>
      </c>
      <c r="N38" s="8" t="s">
        <v>131</v>
      </c>
      <c r="O38" s="8"/>
      <c r="P38" s="10">
        <v>50</v>
      </c>
      <c r="Q38" s="10">
        <v>5</v>
      </c>
      <c r="R38" s="10">
        <v>36</v>
      </c>
      <c r="S38" s="10">
        <f t="shared" si="3"/>
        <v>864</v>
      </c>
      <c r="T38" s="10">
        <v>30</v>
      </c>
      <c r="U38" s="10">
        <f t="shared" si="4"/>
        <v>25920</v>
      </c>
      <c r="V38" s="12">
        <f t="shared" ref="V38:V41" si="6">1.8*U38*Q38</f>
        <v>233280</v>
      </c>
      <c r="W38" s="16" t="s">
        <v>184</v>
      </c>
      <c r="X38" s="13">
        <v>1</v>
      </c>
      <c r="Y38" s="13" t="s">
        <v>53</v>
      </c>
      <c r="Z38" s="10" t="s">
        <v>54</v>
      </c>
    </row>
    <row r="39" spans="1:26" ht="38.25" x14ac:dyDescent="0.25">
      <c r="A39" s="10" t="s">
        <v>7</v>
      </c>
      <c r="B39" s="9" t="s">
        <v>39</v>
      </c>
      <c r="C39" s="9" t="s">
        <v>9</v>
      </c>
      <c r="D39" s="8" t="s">
        <v>163</v>
      </c>
      <c r="E39" s="8" t="s">
        <v>84</v>
      </c>
      <c r="F39" s="11" t="s">
        <v>12</v>
      </c>
      <c r="G39" s="11" t="s">
        <v>37</v>
      </c>
      <c r="H39" s="8" t="s">
        <v>46</v>
      </c>
      <c r="I39" s="8" t="s">
        <v>38</v>
      </c>
      <c r="J39" s="8" t="s">
        <v>8</v>
      </c>
      <c r="K39" s="9" t="s">
        <v>25</v>
      </c>
      <c r="L39" s="8">
        <v>3.57</v>
      </c>
      <c r="M39" s="8">
        <v>364.99</v>
      </c>
      <c r="N39" s="8" t="s">
        <v>132</v>
      </c>
      <c r="O39" s="8"/>
      <c r="P39" s="10">
        <v>50</v>
      </c>
      <c r="Q39" s="10">
        <v>5</v>
      </c>
      <c r="R39" s="10">
        <v>36</v>
      </c>
      <c r="S39" s="10">
        <f t="shared" si="3"/>
        <v>864</v>
      </c>
      <c r="T39" s="10">
        <v>30</v>
      </c>
      <c r="U39" s="10">
        <f t="shared" si="4"/>
        <v>25920</v>
      </c>
      <c r="V39" s="12">
        <f t="shared" si="6"/>
        <v>233280</v>
      </c>
      <c r="W39" s="16" t="s">
        <v>185</v>
      </c>
      <c r="X39" s="13">
        <v>1</v>
      </c>
      <c r="Y39" s="13" t="s">
        <v>53</v>
      </c>
      <c r="Z39" s="10" t="s">
        <v>54</v>
      </c>
    </row>
    <row r="40" spans="1:26" ht="38.25" x14ac:dyDescent="0.25">
      <c r="A40" s="10" t="s">
        <v>7</v>
      </c>
      <c r="B40" s="9" t="s">
        <v>39</v>
      </c>
      <c r="C40" s="9" t="s">
        <v>9</v>
      </c>
      <c r="D40" s="8" t="s">
        <v>164</v>
      </c>
      <c r="E40" s="8" t="s">
        <v>85</v>
      </c>
      <c r="F40" s="11" t="s">
        <v>12</v>
      </c>
      <c r="G40" s="11" t="s">
        <v>37</v>
      </c>
      <c r="H40" s="8" t="s">
        <v>46</v>
      </c>
      <c r="I40" s="8" t="s">
        <v>38</v>
      </c>
      <c r="J40" s="8" t="s">
        <v>8</v>
      </c>
      <c r="K40" s="9" t="s">
        <v>25</v>
      </c>
      <c r="L40" s="8">
        <v>3.14</v>
      </c>
      <c r="M40" s="8">
        <v>321.51</v>
      </c>
      <c r="N40" s="8" t="s">
        <v>133</v>
      </c>
      <c r="O40" s="8"/>
      <c r="P40" s="10">
        <v>50</v>
      </c>
      <c r="Q40" s="10">
        <v>5</v>
      </c>
      <c r="R40" s="10">
        <v>36</v>
      </c>
      <c r="S40" s="10">
        <f t="shared" si="3"/>
        <v>864</v>
      </c>
      <c r="T40" s="10">
        <v>30</v>
      </c>
      <c r="U40" s="10">
        <f t="shared" si="4"/>
        <v>25920</v>
      </c>
      <c r="V40" s="12">
        <f t="shared" si="6"/>
        <v>233280</v>
      </c>
      <c r="W40" s="16" t="s">
        <v>186</v>
      </c>
      <c r="X40" s="13">
        <v>1</v>
      </c>
      <c r="Y40" s="13" t="s">
        <v>53</v>
      </c>
      <c r="Z40" s="10" t="s">
        <v>54</v>
      </c>
    </row>
    <row r="41" spans="1:26" ht="38.25" x14ac:dyDescent="0.25">
      <c r="A41" s="10" t="s">
        <v>7</v>
      </c>
      <c r="B41" s="9" t="s">
        <v>39</v>
      </c>
      <c r="C41" s="9" t="s">
        <v>9</v>
      </c>
      <c r="D41" s="8" t="s">
        <v>163</v>
      </c>
      <c r="E41" s="8" t="s">
        <v>86</v>
      </c>
      <c r="F41" s="11" t="s">
        <v>12</v>
      </c>
      <c r="G41" s="11" t="s">
        <v>37</v>
      </c>
      <c r="H41" s="8" t="s">
        <v>46</v>
      </c>
      <c r="I41" s="8" t="s">
        <v>38</v>
      </c>
      <c r="J41" s="8" t="s">
        <v>8</v>
      </c>
      <c r="K41" s="9" t="s">
        <v>25</v>
      </c>
      <c r="L41" s="8">
        <v>2.11</v>
      </c>
      <c r="M41" s="8">
        <v>216.87</v>
      </c>
      <c r="N41" s="8" t="s">
        <v>134</v>
      </c>
      <c r="O41" s="8"/>
      <c r="P41" s="10">
        <v>50</v>
      </c>
      <c r="Q41" s="10">
        <v>5</v>
      </c>
      <c r="R41" s="10">
        <v>36</v>
      </c>
      <c r="S41" s="10">
        <f t="shared" si="3"/>
        <v>864</v>
      </c>
      <c r="T41" s="10">
        <v>30</v>
      </c>
      <c r="U41" s="10">
        <f t="shared" si="4"/>
        <v>25920</v>
      </c>
      <c r="V41" s="12">
        <f t="shared" si="6"/>
        <v>233280</v>
      </c>
      <c r="W41" s="16" t="s">
        <v>187</v>
      </c>
      <c r="X41" s="13">
        <v>1</v>
      </c>
      <c r="Y41" s="13" t="s">
        <v>53</v>
      </c>
      <c r="Z41" s="10" t="s">
        <v>54</v>
      </c>
    </row>
    <row r="42" spans="1:26" ht="38.25" x14ac:dyDescent="0.25">
      <c r="A42" s="10" t="s">
        <v>7</v>
      </c>
      <c r="B42" s="9" t="s">
        <v>39</v>
      </c>
      <c r="C42" s="9" t="s">
        <v>9</v>
      </c>
      <c r="D42" s="8" t="s">
        <v>163</v>
      </c>
      <c r="E42" s="8" t="s">
        <v>87</v>
      </c>
      <c r="F42" s="11" t="s">
        <v>12</v>
      </c>
      <c r="G42" s="11" t="s">
        <v>37</v>
      </c>
      <c r="H42" s="8" t="s">
        <v>46</v>
      </c>
      <c r="I42" s="8" t="s">
        <v>101</v>
      </c>
      <c r="J42" s="8" t="s">
        <v>8</v>
      </c>
      <c r="K42" s="9" t="s">
        <v>25</v>
      </c>
      <c r="L42" s="8">
        <v>1.72</v>
      </c>
      <c r="M42" s="8">
        <v>175.89</v>
      </c>
      <c r="N42" s="8" t="s">
        <v>135</v>
      </c>
      <c r="O42" s="8"/>
      <c r="P42" s="10">
        <v>50</v>
      </c>
      <c r="Q42" s="10">
        <v>5</v>
      </c>
      <c r="R42" s="10">
        <v>36</v>
      </c>
      <c r="S42" s="10">
        <f t="shared" si="3"/>
        <v>864</v>
      </c>
      <c r="T42" s="10">
        <v>30</v>
      </c>
      <c r="U42" s="10">
        <f t="shared" si="4"/>
        <v>25920</v>
      </c>
      <c r="V42" s="12">
        <f>1.5*U42*Q42</f>
        <v>194400</v>
      </c>
      <c r="W42" s="16" t="s">
        <v>187</v>
      </c>
      <c r="X42" s="13">
        <v>1</v>
      </c>
      <c r="Y42" s="13" t="s">
        <v>53</v>
      </c>
      <c r="Z42" s="10" t="s">
        <v>54</v>
      </c>
    </row>
    <row r="43" spans="1:26" ht="38.25" x14ac:dyDescent="0.25">
      <c r="A43" s="10" t="s">
        <v>7</v>
      </c>
      <c r="B43" s="9" t="s">
        <v>39</v>
      </c>
      <c r="C43" s="8" t="s">
        <v>153</v>
      </c>
      <c r="D43" s="8"/>
      <c r="E43" s="8" t="s">
        <v>88</v>
      </c>
      <c r="F43" s="11" t="s">
        <v>12</v>
      </c>
      <c r="G43" s="11" t="s">
        <v>37</v>
      </c>
      <c r="H43" s="8" t="s">
        <v>46</v>
      </c>
      <c r="I43" s="8" t="s">
        <v>38</v>
      </c>
      <c r="J43" s="8" t="s">
        <v>8</v>
      </c>
      <c r="K43" s="9" t="s">
        <v>25</v>
      </c>
      <c r="L43" s="8">
        <v>1.81</v>
      </c>
      <c r="M43" s="8">
        <v>186.16</v>
      </c>
      <c r="N43" s="8" t="s">
        <v>136</v>
      </c>
      <c r="O43" s="8"/>
      <c r="P43" s="10">
        <v>50</v>
      </c>
      <c r="Q43" s="10">
        <v>5</v>
      </c>
      <c r="R43" s="10">
        <v>36</v>
      </c>
      <c r="S43" s="10">
        <f t="shared" si="3"/>
        <v>864</v>
      </c>
      <c r="T43" s="10">
        <v>30</v>
      </c>
      <c r="U43" s="10">
        <f t="shared" si="4"/>
        <v>25920</v>
      </c>
      <c r="V43" s="12">
        <f>1.8*U43*Q43</f>
        <v>233280</v>
      </c>
      <c r="W43" s="16" t="s">
        <v>188</v>
      </c>
      <c r="X43" s="13">
        <v>1</v>
      </c>
      <c r="Y43" s="13" t="s">
        <v>53</v>
      </c>
      <c r="Z43" s="10" t="s">
        <v>54</v>
      </c>
    </row>
    <row r="44" spans="1:26" ht="38.25" x14ac:dyDescent="0.25">
      <c r="A44" s="10" t="s">
        <v>7</v>
      </c>
      <c r="B44" s="9" t="s">
        <v>39</v>
      </c>
      <c r="C44" s="9" t="s">
        <v>9</v>
      </c>
      <c r="D44" s="8" t="s">
        <v>163</v>
      </c>
      <c r="E44" s="8" t="s">
        <v>89</v>
      </c>
      <c r="F44" s="11" t="s">
        <v>12</v>
      </c>
      <c r="G44" s="11" t="s">
        <v>37</v>
      </c>
      <c r="H44" s="8" t="s">
        <v>46</v>
      </c>
      <c r="I44" s="8" t="s">
        <v>38</v>
      </c>
      <c r="J44" s="8" t="s">
        <v>8</v>
      </c>
      <c r="K44" s="9" t="s">
        <v>25</v>
      </c>
      <c r="L44" s="8">
        <v>2.36</v>
      </c>
      <c r="M44" s="8">
        <v>241.82</v>
      </c>
      <c r="N44" s="8" t="s">
        <v>137</v>
      </c>
      <c r="O44" s="8"/>
      <c r="P44" s="10">
        <v>50</v>
      </c>
      <c r="Q44" s="10">
        <v>5</v>
      </c>
      <c r="R44" s="10">
        <v>36</v>
      </c>
      <c r="S44" s="10">
        <f t="shared" si="3"/>
        <v>864</v>
      </c>
      <c r="T44" s="10">
        <v>30</v>
      </c>
      <c r="U44" s="10">
        <f t="shared" si="4"/>
        <v>25920</v>
      </c>
      <c r="V44" s="12">
        <f>1.8*U44*Q44</f>
        <v>233280</v>
      </c>
      <c r="W44" s="16" t="s">
        <v>189</v>
      </c>
      <c r="X44" s="13">
        <v>1</v>
      </c>
      <c r="Y44" s="13" t="s">
        <v>53</v>
      </c>
      <c r="Z44" s="10" t="s">
        <v>54</v>
      </c>
    </row>
    <row r="45" spans="1:26" ht="38.25" x14ac:dyDescent="0.25">
      <c r="A45" s="10" t="s">
        <v>7</v>
      </c>
      <c r="B45" s="9" t="s">
        <v>39</v>
      </c>
      <c r="C45" s="9" t="s">
        <v>9</v>
      </c>
      <c r="D45" s="8" t="s">
        <v>163</v>
      </c>
      <c r="E45" s="8" t="s">
        <v>90</v>
      </c>
      <c r="F45" s="11" t="s">
        <v>12</v>
      </c>
      <c r="G45" s="11" t="s">
        <v>37</v>
      </c>
      <c r="H45" s="8" t="s">
        <v>46</v>
      </c>
      <c r="I45" s="8" t="s">
        <v>101</v>
      </c>
      <c r="J45" s="8" t="s">
        <v>8</v>
      </c>
      <c r="K45" s="9" t="s">
        <v>25</v>
      </c>
      <c r="L45" s="8">
        <v>2.06</v>
      </c>
      <c r="M45" s="8">
        <v>211.53</v>
      </c>
      <c r="N45" s="8" t="s">
        <v>138</v>
      </c>
      <c r="O45" s="8"/>
      <c r="P45" s="10">
        <v>50</v>
      </c>
      <c r="Q45" s="10">
        <v>5</v>
      </c>
      <c r="R45" s="10">
        <v>36</v>
      </c>
      <c r="S45" s="10">
        <f t="shared" si="3"/>
        <v>864</v>
      </c>
      <c r="T45" s="10">
        <v>30</v>
      </c>
      <c r="U45" s="10">
        <f t="shared" si="4"/>
        <v>25920</v>
      </c>
      <c r="V45" s="12">
        <f>1.5*U45*Q45</f>
        <v>194400</v>
      </c>
      <c r="W45" s="16" t="s">
        <v>189</v>
      </c>
      <c r="X45" s="13">
        <v>1</v>
      </c>
      <c r="Y45" s="13" t="s">
        <v>53</v>
      </c>
      <c r="Z45" s="10" t="s">
        <v>54</v>
      </c>
    </row>
    <row r="46" spans="1:26" ht="38.25" x14ac:dyDescent="0.25">
      <c r="A46" s="10" t="s">
        <v>7</v>
      </c>
      <c r="B46" s="9" t="s">
        <v>39</v>
      </c>
      <c r="C46" s="9" t="s">
        <v>9</v>
      </c>
      <c r="D46" s="8" t="s">
        <v>165</v>
      </c>
      <c r="E46" s="8" t="s">
        <v>91</v>
      </c>
      <c r="F46" s="11" t="s">
        <v>12</v>
      </c>
      <c r="G46" s="11" t="s">
        <v>37</v>
      </c>
      <c r="H46" s="8" t="s">
        <v>46</v>
      </c>
      <c r="I46" s="8" t="s">
        <v>38</v>
      </c>
      <c r="J46" s="8" t="s">
        <v>8</v>
      </c>
      <c r="K46" s="9" t="s">
        <v>25</v>
      </c>
      <c r="L46" s="8">
        <v>2.08</v>
      </c>
      <c r="M46" s="8">
        <v>213.67</v>
      </c>
      <c r="N46" s="8" t="s">
        <v>139</v>
      </c>
      <c r="O46" s="8"/>
      <c r="P46" s="10">
        <v>50</v>
      </c>
      <c r="Q46" s="10">
        <v>5</v>
      </c>
      <c r="R46" s="10">
        <v>36</v>
      </c>
      <c r="S46" s="10">
        <f t="shared" si="3"/>
        <v>864</v>
      </c>
      <c r="T46" s="10">
        <v>30</v>
      </c>
      <c r="U46" s="10">
        <f t="shared" si="4"/>
        <v>25920</v>
      </c>
      <c r="V46" s="12">
        <f t="shared" ref="V46" si="7">1.5*U46*Q46</f>
        <v>194400</v>
      </c>
      <c r="W46" s="16" t="s">
        <v>190</v>
      </c>
      <c r="X46" s="13">
        <v>1</v>
      </c>
      <c r="Y46" s="13" t="s">
        <v>53</v>
      </c>
      <c r="Z46" s="10" t="s">
        <v>54</v>
      </c>
    </row>
    <row r="47" spans="1:26" ht="38.25" x14ac:dyDescent="0.25">
      <c r="A47" s="10" t="s">
        <v>7</v>
      </c>
      <c r="B47" s="9" t="s">
        <v>39</v>
      </c>
      <c r="C47" s="8" t="s">
        <v>151</v>
      </c>
      <c r="D47" s="8"/>
      <c r="E47" s="8" t="s">
        <v>92</v>
      </c>
      <c r="F47" s="11" t="s">
        <v>12</v>
      </c>
      <c r="G47" s="11" t="s">
        <v>37</v>
      </c>
      <c r="H47" s="8" t="s">
        <v>46</v>
      </c>
      <c r="I47" s="8" t="s">
        <v>38</v>
      </c>
      <c r="J47" s="8" t="s">
        <v>8</v>
      </c>
      <c r="K47" s="9" t="s">
        <v>25</v>
      </c>
      <c r="L47" s="8">
        <v>2.0499999999999998</v>
      </c>
      <c r="M47" s="8">
        <v>210.09</v>
      </c>
      <c r="N47" s="8" t="s">
        <v>140</v>
      </c>
      <c r="O47" s="8"/>
      <c r="P47" s="10">
        <v>50</v>
      </c>
      <c r="Q47" s="10">
        <v>5</v>
      </c>
      <c r="R47" s="10">
        <v>36</v>
      </c>
      <c r="S47" s="10">
        <f t="shared" si="3"/>
        <v>864</v>
      </c>
      <c r="T47" s="10">
        <v>30</v>
      </c>
      <c r="U47" s="10">
        <f t="shared" si="4"/>
        <v>25920</v>
      </c>
      <c r="V47" s="12">
        <f>1.8*U47*Q47</f>
        <v>233280</v>
      </c>
      <c r="W47" s="16" t="s">
        <v>191</v>
      </c>
      <c r="X47" s="13">
        <v>1</v>
      </c>
      <c r="Y47" s="13" t="s">
        <v>53</v>
      </c>
      <c r="Z47" s="10" t="s">
        <v>54</v>
      </c>
    </row>
    <row r="48" spans="1:26" ht="51" x14ac:dyDescent="0.25">
      <c r="A48" s="10" t="s">
        <v>7</v>
      </c>
      <c r="B48" s="9" t="s">
        <v>39</v>
      </c>
      <c r="C48" s="8" t="s">
        <v>153</v>
      </c>
      <c r="D48" s="8"/>
      <c r="E48" s="8" t="s">
        <v>93</v>
      </c>
      <c r="F48" s="11" t="s">
        <v>12</v>
      </c>
      <c r="G48" s="11" t="s">
        <v>37</v>
      </c>
      <c r="H48" s="8" t="s">
        <v>46</v>
      </c>
      <c r="I48" s="8" t="s">
        <v>38</v>
      </c>
      <c r="J48" s="8" t="s">
        <v>8</v>
      </c>
      <c r="K48" s="9" t="s">
        <v>25</v>
      </c>
      <c r="L48" s="8">
        <v>2.69</v>
      </c>
      <c r="M48" s="8">
        <v>184.64</v>
      </c>
      <c r="N48" s="8" t="s">
        <v>141</v>
      </c>
      <c r="O48" s="8"/>
      <c r="P48" s="10">
        <v>50</v>
      </c>
      <c r="Q48" s="10">
        <v>5</v>
      </c>
      <c r="R48" s="10">
        <v>36</v>
      </c>
      <c r="S48" s="10">
        <f t="shared" si="3"/>
        <v>864</v>
      </c>
      <c r="T48" s="10">
        <v>30</v>
      </c>
      <c r="U48" s="10">
        <f t="shared" si="4"/>
        <v>25920</v>
      </c>
      <c r="V48" s="12">
        <f>1.5*U48*Q48</f>
        <v>194400</v>
      </c>
      <c r="W48" s="16" t="s">
        <v>192</v>
      </c>
      <c r="X48" s="13">
        <v>1</v>
      </c>
      <c r="Y48" s="13" t="s">
        <v>53</v>
      </c>
      <c r="Z48" s="10" t="s">
        <v>54</v>
      </c>
    </row>
    <row r="49" spans="1:26" ht="51" x14ac:dyDescent="0.25">
      <c r="A49" s="10" t="s">
        <v>7</v>
      </c>
      <c r="B49" s="9" t="s">
        <v>39</v>
      </c>
      <c r="C49" s="8" t="s">
        <v>153</v>
      </c>
      <c r="D49" s="8"/>
      <c r="E49" s="8" t="s">
        <v>93</v>
      </c>
      <c r="F49" s="11" t="s">
        <v>12</v>
      </c>
      <c r="G49" s="11" t="s">
        <v>37</v>
      </c>
      <c r="H49" s="8" t="s">
        <v>46</v>
      </c>
      <c r="I49" s="8" t="s">
        <v>101</v>
      </c>
      <c r="J49" s="8" t="s">
        <v>8</v>
      </c>
      <c r="K49" s="9" t="s">
        <v>25</v>
      </c>
      <c r="L49" s="8">
        <v>3.02</v>
      </c>
      <c r="M49" s="8">
        <v>206.05</v>
      </c>
      <c r="N49" s="8" t="s">
        <v>142</v>
      </c>
      <c r="O49" s="8"/>
      <c r="P49" s="10">
        <v>50</v>
      </c>
      <c r="Q49" s="10">
        <v>5</v>
      </c>
      <c r="R49" s="10">
        <v>36</v>
      </c>
      <c r="S49" s="10">
        <f t="shared" si="3"/>
        <v>864</v>
      </c>
      <c r="T49" s="10">
        <v>30</v>
      </c>
      <c r="U49" s="10">
        <f t="shared" si="4"/>
        <v>25920</v>
      </c>
      <c r="V49" s="12">
        <f t="shared" ref="V49:V51" si="8">1.5*U49*Q49</f>
        <v>194400</v>
      </c>
      <c r="W49" s="16" t="s">
        <v>192</v>
      </c>
      <c r="X49" s="13">
        <v>1</v>
      </c>
      <c r="Y49" s="13" t="s">
        <v>53</v>
      </c>
      <c r="Z49" s="10" t="s">
        <v>54</v>
      </c>
    </row>
    <row r="50" spans="1:26" ht="38.25" x14ac:dyDescent="0.25">
      <c r="A50" s="10" t="s">
        <v>7</v>
      </c>
      <c r="B50" s="9" t="s">
        <v>39</v>
      </c>
      <c r="C50" s="8" t="s">
        <v>152</v>
      </c>
      <c r="D50" s="8"/>
      <c r="E50" s="8" t="s">
        <v>94</v>
      </c>
      <c r="F50" s="11" t="s">
        <v>12</v>
      </c>
      <c r="G50" s="11" t="s">
        <v>37</v>
      </c>
      <c r="H50" s="8" t="s">
        <v>46</v>
      </c>
      <c r="I50" s="8" t="s">
        <v>38</v>
      </c>
      <c r="J50" s="8" t="s">
        <v>8</v>
      </c>
      <c r="K50" s="9" t="s">
        <v>25</v>
      </c>
      <c r="L50" s="8">
        <v>2.8</v>
      </c>
      <c r="M50" s="8">
        <v>192.06</v>
      </c>
      <c r="N50" s="8" t="s">
        <v>143</v>
      </c>
      <c r="O50" s="8"/>
      <c r="P50" s="10">
        <v>50</v>
      </c>
      <c r="Q50" s="10">
        <v>5</v>
      </c>
      <c r="R50" s="10">
        <v>36</v>
      </c>
      <c r="S50" s="10">
        <f t="shared" si="3"/>
        <v>864</v>
      </c>
      <c r="T50" s="10">
        <v>30</v>
      </c>
      <c r="U50" s="10">
        <f t="shared" si="4"/>
        <v>25920</v>
      </c>
      <c r="V50" s="12">
        <f t="shared" si="8"/>
        <v>194400</v>
      </c>
      <c r="W50" s="16" t="s">
        <v>193</v>
      </c>
      <c r="X50" s="13">
        <v>1</v>
      </c>
      <c r="Y50" s="13" t="s">
        <v>53</v>
      </c>
      <c r="Z50" s="10" t="s">
        <v>54</v>
      </c>
    </row>
    <row r="51" spans="1:26" ht="38.25" x14ac:dyDescent="0.25">
      <c r="A51" s="10" t="s">
        <v>7</v>
      </c>
      <c r="B51" s="9" t="s">
        <v>39</v>
      </c>
      <c r="C51" s="8" t="s">
        <v>152</v>
      </c>
      <c r="D51" s="8"/>
      <c r="E51" s="8" t="s">
        <v>94</v>
      </c>
      <c r="F51" s="11" t="s">
        <v>12</v>
      </c>
      <c r="G51" s="11" t="s">
        <v>37</v>
      </c>
      <c r="H51" s="8" t="s">
        <v>46</v>
      </c>
      <c r="I51" s="8" t="s">
        <v>101</v>
      </c>
      <c r="J51" s="8" t="s">
        <v>8</v>
      </c>
      <c r="K51" s="9" t="s">
        <v>25</v>
      </c>
      <c r="L51" s="8">
        <v>2.56</v>
      </c>
      <c r="M51" s="8">
        <v>174.82</v>
      </c>
      <c r="N51" s="8" t="s">
        <v>144</v>
      </c>
      <c r="O51" s="8"/>
      <c r="P51" s="10">
        <v>50</v>
      </c>
      <c r="Q51" s="10">
        <v>5</v>
      </c>
      <c r="R51" s="10">
        <v>36</v>
      </c>
      <c r="S51" s="10">
        <f t="shared" si="3"/>
        <v>864</v>
      </c>
      <c r="T51" s="10">
        <v>30</v>
      </c>
      <c r="U51" s="10">
        <f t="shared" si="4"/>
        <v>25920</v>
      </c>
      <c r="V51" s="12">
        <f t="shared" si="8"/>
        <v>194400</v>
      </c>
      <c r="W51" s="16" t="s">
        <v>193</v>
      </c>
      <c r="X51" s="13">
        <v>1</v>
      </c>
      <c r="Y51" s="13" t="s">
        <v>53</v>
      </c>
      <c r="Z51" s="10" t="s">
        <v>54</v>
      </c>
    </row>
    <row r="52" spans="1:26" ht="38.25" x14ac:dyDescent="0.25">
      <c r="A52" s="10" t="s">
        <v>7</v>
      </c>
      <c r="B52" s="9" t="s">
        <v>39</v>
      </c>
      <c r="C52" s="9" t="s">
        <v>9</v>
      </c>
      <c r="D52" s="8" t="s">
        <v>164</v>
      </c>
      <c r="E52" s="8" t="s">
        <v>95</v>
      </c>
      <c r="F52" s="11" t="s">
        <v>12</v>
      </c>
      <c r="G52" s="11" t="s">
        <v>37</v>
      </c>
      <c r="H52" s="8" t="s">
        <v>46</v>
      </c>
      <c r="I52" s="8" t="s">
        <v>38</v>
      </c>
      <c r="J52" s="8" t="s">
        <v>8</v>
      </c>
      <c r="K52" s="9" t="s">
        <v>25</v>
      </c>
      <c r="L52" s="8">
        <v>2.52</v>
      </c>
      <c r="M52" s="8">
        <v>258.26</v>
      </c>
      <c r="N52" s="8" t="s">
        <v>145</v>
      </c>
      <c r="O52" s="8"/>
      <c r="P52" s="10">
        <v>50</v>
      </c>
      <c r="Q52" s="10">
        <v>5</v>
      </c>
      <c r="R52" s="10">
        <v>36</v>
      </c>
      <c r="S52" s="10">
        <f t="shared" si="3"/>
        <v>864</v>
      </c>
      <c r="T52" s="10">
        <v>30</v>
      </c>
      <c r="U52" s="10">
        <f t="shared" si="4"/>
        <v>25920</v>
      </c>
      <c r="V52" s="12">
        <f>1.8*U52*Q52</f>
        <v>233280</v>
      </c>
      <c r="W52" s="16" t="s">
        <v>194</v>
      </c>
      <c r="X52" s="13">
        <v>1</v>
      </c>
      <c r="Y52" s="13" t="s">
        <v>53</v>
      </c>
      <c r="Z52" s="10" t="s">
        <v>54</v>
      </c>
    </row>
    <row r="53" spans="1:26" ht="38.25" x14ac:dyDescent="0.25">
      <c r="A53" s="10" t="s">
        <v>7</v>
      </c>
      <c r="B53" s="9" t="s">
        <v>39</v>
      </c>
      <c r="C53" s="9" t="s">
        <v>9</v>
      </c>
      <c r="D53" s="8" t="s">
        <v>157</v>
      </c>
      <c r="E53" s="8" t="s">
        <v>96</v>
      </c>
      <c r="F53" s="11" t="s">
        <v>12</v>
      </c>
      <c r="G53" s="11" t="s">
        <v>37</v>
      </c>
      <c r="H53" s="8" t="s">
        <v>46</v>
      </c>
      <c r="I53" s="8" t="s">
        <v>38</v>
      </c>
      <c r="J53" s="8" t="s">
        <v>8</v>
      </c>
      <c r="K53" s="9" t="s">
        <v>25</v>
      </c>
      <c r="L53" s="8">
        <v>3.66</v>
      </c>
      <c r="M53" s="8">
        <v>376.7</v>
      </c>
      <c r="N53" s="8" t="s">
        <v>146</v>
      </c>
      <c r="O53" s="8"/>
      <c r="P53" s="10">
        <v>50</v>
      </c>
      <c r="Q53" s="10">
        <v>5</v>
      </c>
      <c r="R53" s="10">
        <v>36</v>
      </c>
      <c r="S53" s="10">
        <f t="shared" si="3"/>
        <v>864</v>
      </c>
      <c r="T53" s="10">
        <v>30</v>
      </c>
      <c r="U53" s="10">
        <f t="shared" si="4"/>
        <v>25920</v>
      </c>
      <c r="V53" s="12">
        <f t="shared" ref="V53:V57" si="9">1.8*U53*Q53</f>
        <v>233280</v>
      </c>
      <c r="W53" s="16" t="s">
        <v>195</v>
      </c>
      <c r="X53" s="13">
        <v>1</v>
      </c>
      <c r="Y53" s="13" t="s">
        <v>53</v>
      </c>
      <c r="Z53" s="10" t="s">
        <v>54</v>
      </c>
    </row>
    <row r="54" spans="1:26" ht="38.25" x14ac:dyDescent="0.25">
      <c r="A54" s="10" t="s">
        <v>7</v>
      </c>
      <c r="B54" s="9" t="s">
        <v>39</v>
      </c>
      <c r="C54" s="9" t="s">
        <v>9</v>
      </c>
      <c r="D54" s="8" t="s">
        <v>163</v>
      </c>
      <c r="E54" s="8" t="s">
        <v>97</v>
      </c>
      <c r="F54" s="11" t="s">
        <v>12</v>
      </c>
      <c r="G54" s="11" t="s">
        <v>37</v>
      </c>
      <c r="H54" s="8" t="s">
        <v>46</v>
      </c>
      <c r="I54" s="8" t="s">
        <v>38</v>
      </c>
      <c r="J54" s="8" t="s">
        <v>8</v>
      </c>
      <c r="K54" s="9" t="s">
        <v>25</v>
      </c>
      <c r="L54" s="8">
        <v>1.59</v>
      </c>
      <c r="M54" s="8">
        <v>163.46</v>
      </c>
      <c r="N54" s="8" t="s">
        <v>147</v>
      </c>
      <c r="O54" s="8"/>
      <c r="P54" s="10">
        <v>50</v>
      </c>
      <c r="Q54" s="10">
        <v>5</v>
      </c>
      <c r="R54" s="10">
        <v>36</v>
      </c>
      <c r="S54" s="10">
        <f t="shared" si="3"/>
        <v>864</v>
      </c>
      <c r="T54" s="10">
        <v>30</v>
      </c>
      <c r="U54" s="10">
        <f t="shared" si="4"/>
        <v>25920</v>
      </c>
      <c r="V54" s="12">
        <f t="shared" si="9"/>
        <v>233280</v>
      </c>
      <c r="W54" s="16" t="s">
        <v>196</v>
      </c>
      <c r="X54" s="13">
        <v>1</v>
      </c>
      <c r="Y54" s="13" t="s">
        <v>53</v>
      </c>
      <c r="Z54" s="10" t="s">
        <v>54</v>
      </c>
    </row>
    <row r="55" spans="1:26" ht="38.25" x14ac:dyDescent="0.25">
      <c r="A55" s="10" t="s">
        <v>7</v>
      </c>
      <c r="B55" s="9" t="s">
        <v>39</v>
      </c>
      <c r="C55" s="8" t="s">
        <v>151</v>
      </c>
      <c r="D55" s="8"/>
      <c r="E55" s="8" t="s">
        <v>98</v>
      </c>
      <c r="F55" s="11" t="s">
        <v>12</v>
      </c>
      <c r="G55" s="11" t="s">
        <v>37</v>
      </c>
      <c r="H55" s="8" t="s">
        <v>46</v>
      </c>
      <c r="I55" s="8" t="s">
        <v>101</v>
      </c>
      <c r="J55" s="8" t="s">
        <v>8</v>
      </c>
      <c r="K55" s="9" t="s">
        <v>25</v>
      </c>
      <c r="L55" s="8">
        <v>32.520000000000003</v>
      </c>
      <c r="M55" s="8">
        <v>90.61</v>
      </c>
      <c r="N55" s="8" t="s">
        <v>148</v>
      </c>
      <c r="O55" s="8"/>
      <c r="P55" s="10">
        <v>50</v>
      </c>
      <c r="Q55" s="10">
        <v>5</v>
      </c>
      <c r="R55" s="10">
        <v>36</v>
      </c>
      <c r="S55" s="10">
        <f t="shared" si="3"/>
        <v>864</v>
      </c>
      <c r="T55" s="10">
        <v>30</v>
      </c>
      <c r="U55" s="10">
        <f t="shared" si="4"/>
        <v>25920</v>
      </c>
      <c r="V55" s="12">
        <f t="shared" si="9"/>
        <v>233280</v>
      </c>
      <c r="W55" s="16" t="s">
        <v>197</v>
      </c>
      <c r="X55" s="13">
        <v>1</v>
      </c>
      <c r="Y55" s="13" t="s">
        <v>53</v>
      </c>
      <c r="Z55" s="10" t="s">
        <v>54</v>
      </c>
    </row>
    <row r="56" spans="1:26" ht="38.25" x14ac:dyDescent="0.25">
      <c r="A56" s="10" t="s">
        <v>7</v>
      </c>
      <c r="B56" s="9" t="s">
        <v>39</v>
      </c>
      <c r="C56" s="9" t="s">
        <v>9</v>
      </c>
      <c r="D56" s="8" t="s">
        <v>165</v>
      </c>
      <c r="E56" s="8" t="s">
        <v>99</v>
      </c>
      <c r="F56" s="11" t="s">
        <v>12</v>
      </c>
      <c r="G56" s="11" t="s">
        <v>37</v>
      </c>
      <c r="H56" s="8" t="s">
        <v>46</v>
      </c>
      <c r="I56" s="8" t="s">
        <v>38</v>
      </c>
      <c r="J56" s="8" t="s">
        <v>8</v>
      </c>
      <c r="K56" s="9" t="s">
        <v>25</v>
      </c>
      <c r="L56" s="8">
        <v>1.1599999999999999</v>
      </c>
      <c r="M56" s="8">
        <v>117.89</v>
      </c>
      <c r="N56" s="8" t="s">
        <v>149</v>
      </c>
      <c r="O56" s="8"/>
      <c r="P56" s="10">
        <v>50</v>
      </c>
      <c r="Q56" s="10">
        <v>5</v>
      </c>
      <c r="R56" s="10">
        <v>36</v>
      </c>
      <c r="S56" s="10">
        <f t="shared" si="3"/>
        <v>864</v>
      </c>
      <c r="T56" s="10">
        <v>30</v>
      </c>
      <c r="U56" s="10">
        <f t="shared" si="4"/>
        <v>25920</v>
      </c>
      <c r="V56" s="12">
        <f t="shared" si="9"/>
        <v>233280</v>
      </c>
      <c r="W56" s="16" t="s">
        <v>198</v>
      </c>
      <c r="X56" s="13">
        <v>1</v>
      </c>
      <c r="Y56" s="13" t="s">
        <v>53</v>
      </c>
      <c r="Z56" s="10" t="s">
        <v>54</v>
      </c>
    </row>
    <row r="57" spans="1:26" ht="38.25" x14ac:dyDescent="0.25">
      <c r="A57" s="10" t="s">
        <v>7</v>
      </c>
      <c r="B57" s="9" t="s">
        <v>39</v>
      </c>
      <c r="C57" s="9" t="s">
        <v>9</v>
      </c>
      <c r="D57" s="8" t="s">
        <v>165</v>
      </c>
      <c r="E57" s="8" t="s">
        <v>100</v>
      </c>
      <c r="F57" s="11" t="s">
        <v>12</v>
      </c>
      <c r="G57" s="11" t="s">
        <v>37</v>
      </c>
      <c r="H57" s="8" t="s">
        <v>46</v>
      </c>
      <c r="I57" s="8" t="s">
        <v>101</v>
      </c>
      <c r="J57" s="8" t="s">
        <v>8</v>
      </c>
      <c r="K57" s="9" t="s">
        <v>25</v>
      </c>
      <c r="L57" s="8">
        <v>1.75</v>
      </c>
      <c r="M57" s="8">
        <v>179.18</v>
      </c>
      <c r="N57" s="8" t="s">
        <v>150</v>
      </c>
      <c r="O57" s="8"/>
      <c r="P57" s="10">
        <v>50</v>
      </c>
      <c r="Q57" s="10">
        <v>5</v>
      </c>
      <c r="R57" s="10">
        <v>36</v>
      </c>
      <c r="S57" s="10">
        <f t="shared" si="3"/>
        <v>864</v>
      </c>
      <c r="T57" s="10">
        <v>30</v>
      </c>
      <c r="U57" s="10">
        <f t="shared" si="4"/>
        <v>25920</v>
      </c>
      <c r="V57" s="12">
        <f t="shared" si="9"/>
        <v>233280</v>
      </c>
      <c r="W57" s="16" t="s">
        <v>198</v>
      </c>
      <c r="X57" s="13">
        <v>1</v>
      </c>
      <c r="Y57" s="13" t="s">
        <v>53</v>
      </c>
      <c r="Z57" s="10" t="s">
        <v>54</v>
      </c>
    </row>
  </sheetData>
  <autoFilter ref="A1:Z3"/>
  <hyperlinks>
    <hyperlink ref="F2" r:id="rId1"/>
    <hyperlink ref="F3" r:id="rId2"/>
    <hyperlink ref="F4" r:id="rId3"/>
    <hyperlink ref="F5" r:id="rId4"/>
    <hyperlink ref="F6" r:id="rId5"/>
    <hyperlink ref="F7" r:id="rId6"/>
    <hyperlink ref="G5" r:id="rId7"/>
    <hyperlink ref="G4" r:id="rId8"/>
    <hyperlink ref="G2" r:id="rId9"/>
    <hyperlink ref="G3" r:id="rId10"/>
    <hyperlink ref="G6" r:id="rId11"/>
    <hyperlink ref="G7" r:id="rId12"/>
    <hyperlink ref="G8" r:id="rId13"/>
    <hyperlink ref="F8" r:id="rId14"/>
    <hyperlink ref="G9" r:id="rId15"/>
    <hyperlink ref="G10" r:id="rId16"/>
    <hyperlink ref="G11" r:id="rId17"/>
    <hyperlink ref="G12" r:id="rId18"/>
    <hyperlink ref="G13" r:id="rId19"/>
    <hyperlink ref="G14" r:id="rId20"/>
    <hyperlink ref="G15" r:id="rId21"/>
    <hyperlink ref="G16" r:id="rId22"/>
    <hyperlink ref="G17" r:id="rId23"/>
    <hyperlink ref="G18" r:id="rId24"/>
    <hyperlink ref="G19" r:id="rId25"/>
    <hyperlink ref="G20" r:id="rId26"/>
    <hyperlink ref="G21" r:id="rId27"/>
    <hyperlink ref="G22" r:id="rId28"/>
    <hyperlink ref="G23" r:id="rId29"/>
    <hyperlink ref="G24" r:id="rId30"/>
    <hyperlink ref="G25" r:id="rId31"/>
    <hyperlink ref="G26" r:id="rId32"/>
    <hyperlink ref="G27" r:id="rId33"/>
    <hyperlink ref="G28" r:id="rId34"/>
    <hyperlink ref="G29" r:id="rId35"/>
    <hyperlink ref="G30" r:id="rId36"/>
    <hyperlink ref="G31" r:id="rId37"/>
    <hyperlink ref="G32" r:id="rId38"/>
    <hyperlink ref="G33" r:id="rId39"/>
    <hyperlink ref="G34" r:id="rId40"/>
    <hyperlink ref="G35" r:id="rId41"/>
    <hyperlink ref="G36" r:id="rId42"/>
    <hyperlink ref="G37" r:id="rId43"/>
    <hyperlink ref="G38" r:id="rId44"/>
    <hyperlink ref="G39" r:id="rId45"/>
    <hyperlink ref="G40" r:id="rId46"/>
    <hyperlink ref="G41" r:id="rId47"/>
    <hyperlink ref="G42" r:id="rId48"/>
    <hyperlink ref="G43" r:id="rId49"/>
    <hyperlink ref="G44" r:id="rId50"/>
    <hyperlink ref="G45" r:id="rId51"/>
    <hyperlink ref="G46" r:id="rId52"/>
    <hyperlink ref="G47" r:id="rId53"/>
    <hyperlink ref="G48" r:id="rId54"/>
    <hyperlink ref="G49" r:id="rId55"/>
    <hyperlink ref="G50" r:id="rId56"/>
    <hyperlink ref="G51" r:id="rId57"/>
    <hyperlink ref="G52" r:id="rId58"/>
    <hyperlink ref="G53" r:id="rId59"/>
    <hyperlink ref="G54" r:id="rId60"/>
    <hyperlink ref="G55" r:id="rId61"/>
    <hyperlink ref="G56" r:id="rId62"/>
    <hyperlink ref="G57" r:id="rId63"/>
    <hyperlink ref="F9" r:id="rId64"/>
    <hyperlink ref="F10" r:id="rId65"/>
    <hyperlink ref="F11" r:id="rId66"/>
    <hyperlink ref="F12" r:id="rId67"/>
    <hyperlink ref="F13" r:id="rId68"/>
    <hyperlink ref="F14" r:id="rId69"/>
    <hyperlink ref="F15" r:id="rId70"/>
    <hyperlink ref="F16" r:id="rId71"/>
    <hyperlink ref="F17" r:id="rId72"/>
    <hyperlink ref="F18" r:id="rId73"/>
    <hyperlink ref="F19" r:id="rId74"/>
    <hyperlink ref="F20" r:id="rId75"/>
    <hyperlink ref="F21" r:id="rId76"/>
    <hyperlink ref="F22" r:id="rId77"/>
    <hyperlink ref="F23" r:id="rId78"/>
    <hyperlink ref="F24" r:id="rId79"/>
    <hyperlink ref="F25" r:id="rId80"/>
    <hyperlink ref="F26" r:id="rId81"/>
    <hyperlink ref="F27" r:id="rId82"/>
    <hyperlink ref="F28" r:id="rId83"/>
    <hyperlink ref="F29" r:id="rId84"/>
    <hyperlink ref="F30" r:id="rId85"/>
    <hyperlink ref="F31" r:id="rId86"/>
    <hyperlink ref="F32" r:id="rId87"/>
    <hyperlink ref="F33" r:id="rId88"/>
    <hyperlink ref="F34" r:id="rId89"/>
    <hyperlink ref="F35" r:id="rId90"/>
    <hyperlink ref="F36" r:id="rId91"/>
    <hyperlink ref="F37" r:id="rId92"/>
    <hyperlink ref="F38" r:id="rId93"/>
    <hyperlink ref="F39" r:id="rId94"/>
    <hyperlink ref="F40" r:id="rId95"/>
    <hyperlink ref="F41" r:id="rId96"/>
    <hyperlink ref="F42" r:id="rId97"/>
    <hyperlink ref="F43" r:id="rId98"/>
    <hyperlink ref="F44" r:id="rId99"/>
    <hyperlink ref="F45" r:id="rId100"/>
    <hyperlink ref="F46" r:id="rId101"/>
    <hyperlink ref="F47" r:id="rId102"/>
    <hyperlink ref="F48" r:id="rId103"/>
    <hyperlink ref="F49" r:id="rId104"/>
    <hyperlink ref="F50" r:id="rId105"/>
    <hyperlink ref="F51" r:id="rId106"/>
    <hyperlink ref="F52" r:id="rId107"/>
    <hyperlink ref="F53" r:id="rId108"/>
    <hyperlink ref="F54" r:id="rId109"/>
    <hyperlink ref="F55" r:id="rId110"/>
    <hyperlink ref="F56" r:id="rId111"/>
    <hyperlink ref="F57" r:id="rId112"/>
  </hyperlinks>
  <pageMargins left="0.7" right="0.7" top="0.75" bottom="0.75" header="0.3" footer="0.3"/>
  <pageSetup paperSize="9" orientation="portrait"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2025-11-26T07:58:36Z</dcterms:modified>
</cp:coreProperties>
</file>